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96" windowWidth="14676" windowHeight="6576" firstSheet="10" activeTab="10"/>
  </bookViews>
  <sheets>
    <sheet name="свод школы" sheetId="1" r:id="rId1"/>
    <sheet name="всош" sheetId="2" r:id="rId2"/>
    <sheet name="лозновская оош" sheetId="3" r:id="rId3"/>
    <sheet name="хорошевская" sheetId="4" r:id="rId4"/>
    <sheet name="антоновская" sheetId="5" r:id="rId5"/>
    <sheet name="паршиковская" sheetId="6" r:id="rId6"/>
    <sheet name="дубравненская" sheetId="7" r:id="rId7"/>
    <sheet name="калининская" sheetId="8" r:id="rId8"/>
    <sheet name="маркинская" sheetId="9" r:id="rId9"/>
    <sheet name="камышевская" sheetId="10" r:id="rId10"/>
    <sheet name="новоцимлянская" sheetId="11" r:id="rId11"/>
    <sheet name="лозновская сош" sheetId="12" r:id="rId12"/>
    <sheet name="саркеловская" sheetId="13" r:id="rId13"/>
    <sheet name="красноярская" sheetId="14" r:id="rId14"/>
    <sheet name="сош №3" sheetId="15" r:id="rId15"/>
    <sheet name="сош №2" sheetId="16" r:id="rId16"/>
    <sheet name="лицей" sheetId="17" r:id="rId17"/>
  </sheets>
  <definedNames>
    <definedName name="_xlnm.Print_Area" localSheetId="4">'антоновская'!$A$1:$N$62</definedName>
    <definedName name="_xlnm.Print_Area" localSheetId="1">'всош'!$A$1:$N$61</definedName>
    <definedName name="_xlnm.Print_Area" localSheetId="6">'дубравненская'!$A$1:$N$59</definedName>
    <definedName name="_xlnm.Print_Area" localSheetId="7">'калининская'!$A$1:$O$83</definedName>
    <definedName name="_xlnm.Print_Area" localSheetId="9">'камышевская'!$A$1:$O$92</definedName>
    <definedName name="_xlnm.Print_Area" localSheetId="13">'красноярская'!$A$1:$N$90</definedName>
    <definedName name="_xlnm.Print_Area" localSheetId="16">'лицей'!$A$1:$N$90</definedName>
    <definedName name="_xlnm.Print_Area" localSheetId="2">'лозновская оош'!$A$1:$N$59</definedName>
    <definedName name="_xlnm.Print_Area" localSheetId="11">'лозновская сош'!$A$1:$N$82</definedName>
    <definedName name="_xlnm.Print_Area" localSheetId="8">'маркинская'!$A$1:$O$84</definedName>
    <definedName name="_xlnm.Print_Area" localSheetId="10">'новоцимлянская'!$A$1:$N$85</definedName>
    <definedName name="_xlnm.Print_Area" localSheetId="5">'паршиковская'!$A$1:$O$81</definedName>
    <definedName name="_xlnm.Print_Area" localSheetId="12">'саркеловская'!$A$1:$O$83</definedName>
    <definedName name="_xlnm.Print_Area" localSheetId="0">'свод школы'!$A$1:$M$84</definedName>
    <definedName name="_xlnm.Print_Area" localSheetId="15">'сош №2'!$A$1:$N$85</definedName>
    <definedName name="_xlnm.Print_Area" localSheetId="14">'сош №3'!$A$1:$N$82</definedName>
    <definedName name="_xlnm.Print_Area" localSheetId="3">'хорошевская'!$A$1:$N$58</definedName>
  </definedNames>
  <calcPr fullCalcOnLoad="1"/>
</workbook>
</file>

<file path=xl/sharedStrings.xml><?xml version="1.0" encoding="utf-8"?>
<sst xmlns="http://schemas.openxmlformats.org/spreadsheetml/2006/main" count="3528" uniqueCount="133">
  <si>
    <t>от</t>
  </si>
  <si>
    <t>Наименование муниципального учреждения Цимлянского района</t>
  </si>
  <si>
    <t>Виды деятельности муниципального учреждения Цимлянского района</t>
  </si>
  <si>
    <t>образовательная</t>
  </si>
  <si>
    <t>Вид  муниципального учреждения Цимлянского района</t>
  </si>
  <si>
    <t>Периодичность ____________________________________________</t>
  </si>
  <si>
    <r>
      <t>(</t>
    </r>
    <r>
      <rPr>
        <sz val="8"/>
        <rFont val="Times New Roman"/>
        <family val="1"/>
      </rPr>
      <t>указывается в соответствии с периодичностью прдоставления отчета о выполнении муниципального задания, установленной в муниципальном задании)</t>
    </r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</si>
  <si>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</si>
  <si>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</si>
  <si>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</si>
  <si>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уникальный номер по</t>
  </si>
  <si>
    <t xml:space="preserve"> базовому (отраслевому) перечню</t>
  </si>
  <si>
    <t>2. Категория потребителей муниципальной услуги</t>
  </si>
  <si>
    <t>3. Сведения о фактическом достижении показателей, характеризующих объем и (или качество муниципальной услуги</t>
  </si>
  <si>
    <t>3.1. Сведения о фактическом достижении показателей, характеризующих 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</si>
  <si>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</si>
  <si>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</si>
  <si>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 качества муниципальной услуги</t>
  </si>
  <si>
    <t>(наименование показателя)</t>
  </si>
  <si>
    <t>наименование показателя</t>
  </si>
  <si>
    <t>единица измерения по ОКЕИ</t>
  </si>
  <si>
    <t>утверждено в муниципальном задании на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</si>
  <si>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</si>
  <si>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</si>
  <si>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</si>
  <si>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</si>
  <si>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наименование</t>
  </si>
  <si>
    <t>код</t>
  </si>
  <si>
    <t>обучающиеся за исключением обучающихся с ограниченными возможностями здоровья (ОВЗ) и детей-инвалидов</t>
  </si>
  <si>
    <t>1.Укомплектованность педагогическими кадрами</t>
  </si>
  <si>
    <t>процент</t>
  </si>
  <si>
    <t>обучающиеся с ограниченными возможностями здоровья (ОВЗ)</t>
  </si>
  <si>
    <t>2. Доля педагогических кадров учреждения имеющих высшую и первую квалификационную категорию</t>
  </si>
  <si>
    <t>3.Доля педагогических кадров  с высшим образованием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</si>
  <si>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</si>
  <si>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</si>
  <si>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</si>
  <si>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</si>
  <si>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t>число обучающихся</t>
  </si>
  <si>
    <t>чел</t>
  </si>
  <si>
    <t>________________</t>
  </si>
  <si>
    <t>(подпись)</t>
  </si>
  <si>
    <t>(Ф.И.О)</t>
  </si>
  <si>
    <t>Общеобразовательная организация</t>
  </si>
  <si>
    <t>Реализация основных общеобразовательных программ начального общего образования</t>
  </si>
  <si>
    <t xml:space="preserve">физические лица </t>
  </si>
  <si>
    <t>11.787.0</t>
  </si>
  <si>
    <t>000000000006031085511787000300300102004101101</t>
  </si>
  <si>
    <t xml:space="preserve">              х</t>
  </si>
  <si>
    <t>000000000006031085511787000300400202001101101</t>
  </si>
  <si>
    <t>проходящие обучение по состоянию здоровья на дому</t>
  </si>
  <si>
    <t>очная с применением дистанционных образовательных технологий</t>
  </si>
  <si>
    <t xml:space="preserve">  х</t>
  </si>
  <si>
    <t>Реализация основных общеобразовательных программ основного общего образования</t>
  </si>
  <si>
    <t>МБОУ лицей №1 г.Цимлянска</t>
  </si>
  <si>
    <t>000000000006031085511791000200300101000101101</t>
  </si>
  <si>
    <t>обрзовательная программа, обеспечиваюшая углубленное изучение отдельных учебных предметов, предметных областей (профильное обучение)</t>
  </si>
  <si>
    <t>образовательная программа, обеспечиваюшая углубленное изучение отдельных учебных предметов, предметных областей (профильное обучение)</t>
  </si>
  <si>
    <t>11.791.0</t>
  </si>
  <si>
    <t xml:space="preserve">Руководитель учреждения </t>
  </si>
  <si>
    <t>Реализация основных общеобразовательных программ среднего общего образования</t>
  </si>
  <si>
    <t>11.794.0</t>
  </si>
  <si>
    <r>
      <rPr>
        <sz val="12"/>
        <color indexed="10"/>
        <rFont val="Times New Roman"/>
        <family val="1"/>
      </rPr>
      <t>физические лица</t>
    </r>
    <r>
      <rPr>
        <sz val="12"/>
        <color indexed="36"/>
        <rFont val="Times New Roman"/>
        <family val="1"/>
      </rPr>
      <t xml:space="preserve"> </t>
    </r>
  </si>
  <si>
    <t>4. Доля обучающихся по основным общеобразовательным программам, переведенных в следующий класс</t>
  </si>
  <si>
    <t>МБОУ СОШ №2 г.Цимлянска</t>
  </si>
  <si>
    <t>Л.П. Перфилова</t>
  </si>
  <si>
    <t>000000000006031085511794000300300102005101101</t>
  </si>
  <si>
    <t>000000000006031085511794000300400202002101101</t>
  </si>
  <si>
    <t>000000000006031085511794000200300101007101101</t>
  </si>
  <si>
    <t>000000000006031085511791000300300102008101101</t>
  </si>
  <si>
    <t>000000000006031085511791000300400202005101101</t>
  </si>
  <si>
    <t>МБОУ СОШ №3 г.Цимлянска</t>
  </si>
  <si>
    <t>МБОУ Красноярская СОШ</t>
  </si>
  <si>
    <t>Ю.М. Герасимов</t>
  </si>
  <si>
    <t>МБОУ Саркеловская СОШ</t>
  </si>
  <si>
    <t>С.Л. Солонович</t>
  </si>
  <si>
    <t>00000000000603108551179400030040020200210110</t>
  </si>
  <si>
    <t>00000000000603108551179400030030010200510110</t>
  </si>
  <si>
    <t>А.П. Шестопалов</t>
  </si>
  <si>
    <t>А.Б. Кострюкова</t>
  </si>
  <si>
    <t>С.С. Малахова</t>
  </si>
  <si>
    <t>Н.Н. Капканов</t>
  </si>
  <si>
    <t>Н.Н. Кузнецов</t>
  </si>
  <si>
    <t>В.В. Смаглюк</t>
  </si>
  <si>
    <t>Ю.В. Машинков</t>
  </si>
  <si>
    <t>Т.В. Попова</t>
  </si>
  <si>
    <t>очно-заочная</t>
  </si>
  <si>
    <t>И.И. Мирошниченко</t>
  </si>
  <si>
    <t>годовая</t>
  </si>
  <si>
    <t>(указывается в соответствии с периодичностью прдоставления отчета о выполнении муниципального задания, установленной в муниципальном задании)</t>
  </si>
  <si>
    <r>
      <rPr>
        <sz val="14"/>
        <color indexed="10"/>
        <rFont val="Times New Roman"/>
        <family val="1"/>
      </rPr>
      <t>физические лица</t>
    </r>
    <r>
      <rPr>
        <sz val="14"/>
        <color indexed="36"/>
        <rFont val="Times New Roman"/>
        <family val="1"/>
      </rPr>
      <t xml:space="preserve"> </t>
    </r>
  </si>
  <si>
    <t xml:space="preserve">очная </t>
  </si>
  <si>
    <t>К.А. Кулягин</t>
  </si>
  <si>
    <t>МБОУ Хрошевская СОШ</t>
  </si>
  <si>
    <t>МБОУ Антоновская ООШ</t>
  </si>
  <si>
    <t>утвержденв муниципальном задании на отчетную дату</t>
  </si>
  <si>
    <t>утверждено в муниципальном задании на отчетную дату</t>
  </si>
  <si>
    <t>МБОУ Паршиковская СОШ</t>
  </si>
  <si>
    <t>МБОУ Маркинская СОШ</t>
  </si>
  <si>
    <t>МБОУ СКОШ Камышевская</t>
  </si>
  <si>
    <t>МБОУ Новоцимлянская СОШ</t>
  </si>
  <si>
    <t>МБОУ Лозновская СОШ им. Т.А. Аббясева</t>
  </si>
  <si>
    <t>Н. Е. Маркин</t>
  </si>
  <si>
    <t>МБОУ СОШ № 3 г. Цимлянска</t>
  </si>
  <si>
    <t>Т. Г. Крахмалец</t>
  </si>
  <si>
    <t>МБОУ СОШ № 2 г. Цимлянска</t>
  </si>
  <si>
    <t>МБОУ Лицей №1</t>
  </si>
  <si>
    <t>И.А. Боженко</t>
  </si>
  <si>
    <t xml:space="preserve">на 2019 год </t>
  </si>
  <si>
    <t>802111О.99.0.БА96АЮ58001</t>
  </si>
  <si>
    <t>802111О.99.0.БА96АЮ83001</t>
  </si>
  <si>
    <t>802112О.99.0.ББ11АЮ58001</t>
  </si>
  <si>
    <t>802112О.99.0.ББ11АЮ83001</t>
  </si>
  <si>
    <t>801012О.99.0.БА81АЭ92001</t>
  </si>
  <si>
    <t>801012О.99.0.БА81АЮ16001</t>
  </si>
  <si>
    <t>34.787.0</t>
  </si>
  <si>
    <t>35.791.0</t>
  </si>
  <si>
    <t>35.794.0</t>
  </si>
  <si>
    <t>Отчет о выполнении муниципального задания №</t>
  </si>
  <si>
    <t>очная</t>
  </si>
  <si>
    <t>4.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</si>
  <si>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 xml:space="preserve"> МБОУ Лозновская ООШ</t>
  </si>
  <si>
    <t>МБОУ Лозновская СОШ им. Т.А.Аббясева</t>
  </si>
  <si>
    <t xml:space="preserve"> МБОУ Новоцимлянская СОШ</t>
  </si>
  <si>
    <t>МБОУ Камышевская СОШ</t>
  </si>
  <si>
    <t xml:space="preserve">  МБОУ Маркинская СОШ</t>
  </si>
  <si>
    <t xml:space="preserve"> МБОУ Калининская СОШ</t>
  </si>
  <si>
    <t xml:space="preserve">  МБОУ Дубравненская СОШ</t>
  </si>
  <si>
    <t xml:space="preserve"> МБОУ Паршиковская СОШ</t>
  </si>
  <si>
    <t xml:space="preserve"> МБОУ Антоновская ООШ</t>
  </si>
  <si>
    <t xml:space="preserve"> МБОУ Хорошевская СОШ</t>
  </si>
  <si>
    <t>МБОУ ВСОШ</t>
  </si>
  <si>
    <t>общеобразовательные учреждения Цимлянского района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</si>
</sst>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00"/>
    <numFmt numFmtId="167" formatCode="0.00000"/>
    <numFmt numFmtId="168" formatCode="0.0000"/>
    <numFmt numFmtId="169" formatCode="0.000"/>
  </numFmts>
  <fonts count="93">
    <font>
      <sz val="10"/>
      <name val="Arial"/>
      <family val="0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color indexed="36"/>
      <name val="Times New Roman"/>
      <family val="1"/>
    </font>
    <font>
      <sz val="12"/>
      <color indexed="10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sz val="14"/>
      <color indexed="10"/>
      <name val="Times New Roman"/>
      <family val="1"/>
    </font>
    <font>
      <sz val="14"/>
      <color indexed="36"/>
      <name val="Times New Roman"/>
      <family val="1"/>
    </font>
    <font>
      <sz val="16"/>
      <name val="Times New Roman"/>
      <family val="1"/>
    </font>
    <font>
      <sz val="14"/>
      <name val="Arial"/>
      <family val="2"/>
    </font>
    <font>
      <sz val="18"/>
      <name val="Times New Roman"/>
      <family val="1"/>
    </font>
    <font>
      <sz val="14"/>
      <color indexed="8"/>
      <name val="Times New Roman"/>
      <family val="1"/>
    </font>
    <font>
      <sz val="12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7"/>
      <name val="Times New Roman"/>
      <family val="1"/>
    </font>
    <font>
      <sz val="14"/>
      <color indexed="17"/>
      <name val="Times New Roman"/>
      <family val="1"/>
    </font>
    <font>
      <sz val="16"/>
      <name val="Arial Cyr"/>
      <family val="0"/>
    </font>
    <font>
      <b/>
      <sz val="16"/>
      <color indexed="10"/>
      <name val="Times New Roman"/>
      <family val="1"/>
    </font>
    <font>
      <sz val="16"/>
      <color indexed="36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sz val="12"/>
      <color rgb="FF7030A0"/>
      <name val="Times New Roman"/>
      <family val="1"/>
    </font>
    <font>
      <b/>
      <sz val="12"/>
      <color rgb="FF00B050"/>
      <name val="Times New Roman"/>
      <family val="1"/>
    </font>
    <font>
      <sz val="12"/>
      <color rgb="FF00B050"/>
      <name val="Times New Roman"/>
      <family val="1"/>
    </font>
    <font>
      <b/>
      <sz val="12"/>
      <color rgb="FFFF3300"/>
      <name val="Times New Roman"/>
      <family val="1"/>
    </font>
    <font>
      <sz val="12"/>
      <color rgb="FFFF3300"/>
      <name val="Times New Roman"/>
      <family val="1"/>
    </font>
    <font>
      <sz val="11"/>
      <color rgb="FF0000FF"/>
      <name val="Times New Roman"/>
      <family val="1"/>
    </font>
    <font>
      <sz val="11"/>
      <color rgb="FFFF3300"/>
      <name val="Times New Roman"/>
      <family val="1"/>
    </font>
    <font>
      <sz val="11"/>
      <color rgb="FF00B050"/>
      <name val="Times New Roman"/>
      <family val="1"/>
    </font>
    <font>
      <b/>
      <sz val="14"/>
      <color rgb="FF0000FF"/>
      <name val="Times New Roman"/>
      <family val="1"/>
    </font>
    <font>
      <sz val="14"/>
      <color rgb="FF0000FF"/>
      <name val="Times New Roman"/>
      <family val="1"/>
    </font>
    <font>
      <b/>
      <sz val="14"/>
      <color rgb="FFFF3300"/>
      <name val="Times New Roman"/>
      <family val="1"/>
    </font>
    <font>
      <sz val="14"/>
      <color rgb="FF7030A0"/>
      <name val="Times New Roman"/>
      <family val="1"/>
    </font>
    <font>
      <b/>
      <sz val="14"/>
      <color rgb="FF00B050"/>
      <name val="Times New Roman"/>
      <family val="1"/>
    </font>
    <font>
      <sz val="14"/>
      <color rgb="FF00B050"/>
      <name val="Times New Roman"/>
      <family val="1"/>
    </font>
    <font>
      <sz val="14"/>
      <color rgb="FFFF3300"/>
      <name val="Times New Roman"/>
      <family val="1"/>
    </font>
    <font>
      <b/>
      <sz val="16"/>
      <color rgb="FFFF3300"/>
      <name val="Times New Roman"/>
      <family val="1"/>
    </font>
    <font>
      <sz val="16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>
      <alignment/>
      <protection/>
    </xf>
    <xf numFmtId="0" fontId="67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54" fillId="31" borderId="8" applyNumberFormat="0" applyFont="0" applyAlignment="0" applyProtection="0"/>
    <xf numFmtId="9" fontId="54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53" applyFont="1">
      <alignment/>
      <protection/>
    </xf>
    <xf numFmtId="0" fontId="3" fillId="0" borderId="0" xfId="53" applyFont="1" applyAlignment="1">
      <alignment horizontal="left"/>
      <protection/>
    </xf>
    <xf numFmtId="0" fontId="3" fillId="0" borderId="10" xfId="53" applyFont="1" applyBorder="1">
      <alignment/>
      <protection/>
    </xf>
    <xf numFmtId="0" fontId="3" fillId="0" borderId="0" xfId="53" applyFont="1" applyAlignment="1">
      <alignment horizontal="right"/>
      <protection/>
    </xf>
    <xf numFmtId="14" fontId="3" fillId="0" borderId="0" xfId="53" applyNumberFormat="1" applyFont="1">
      <alignment/>
      <protection/>
    </xf>
    <xf numFmtId="0" fontId="3" fillId="0" borderId="0" xfId="53" applyFont="1" applyAlignment="1">
      <alignment horizontal="center"/>
      <protection/>
    </xf>
    <xf numFmtId="0" fontId="5" fillId="0" borderId="0" xfId="53" applyFont="1">
      <alignment/>
      <protection/>
    </xf>
    <xf numFmtId="0" fontId="3" fillId="0" borderId="0" xfId="53" applyFont="1" applyAlignment="1">
      <alignment/>
      <protection/>
    </xf>
    <xf numFmtId="0" fontId="6" fillId="0" borderId="0" xfId="53" applyFont="1">
      <alignment/>
      <protection/>
    </xf>
    <xf numFmtId="0" fontId="3" fillId="0" borderId="10" xfId="0" applyFont="1" applyBorder="1" applyAlignment="1">
      <alignment horizontal="left"/>
    </xf>
    <xf numFmtId="0" fontId="3" fillId="0" borderId="11" xfId="53" applyFont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center" vertical="top" wrapText="1"/>
      <protection/>
    </xf>
    <xf numFmtId="0" fontId="7" fillId="0" borderId="12" xfId="53" applyFont="1" applyBorder="1" applyAlignment="1">
      <alignment horizontal="justify" vertical="top" wrapText="1"/>
      <protection/>
    </xf>
    <xf numFmtId="0" fontId="3" fillId="0" borderId="10" xfId="53" applyFont="1" applyBorder="1" applyAlignment="1">
      <alignment vertical="top" wrapText="1"/>
      <protection/>
    </xf>
    <xf numFmtId="49" fontId="3" fillId="33" borderId="12" xfId="53" applyNumberFormat="1" applyFont="1" applyFill="1" applyBorder="1" applyAlignment="1">
      <alignment horizontal="left" vertical="top" wrapText="1"/>
      <protection/>
    </xf>
    <xf numFmtId="0" fontId="8" fillId="0" borderId="12" xfId="53" applyFont="1" applyBorder="1" applyAlignment="1">
      <alignment horizontal="justify" vertical="top" wrapText="1"/>
      <protection/>
    </xf>
    <xf numFmtId="0" fontId="8" fillId="33" borderId="10" xfId="53" applyFont="1" applyFill="1" applyBorder="1">
      <alignment/>
      <protection/>
    </xf>
    <xf numFmtId="0" fontId="3" fillId="0" borderId="12" xfId="53" applyFont="1" applyBorder="1" applyAlignment="1">
      <alignment horizontal="center" wrapText="1"/>
      <protection/>
    </xf>
    <xf numFmtId="49" fontId="3" fillId="33" borderId="10" xfId="53" applyNumberFormat="1" applyFont="1" applyFill="1" applyBorder="1" applyAlignment="1">
      <alignment vertical="top" wrapText="1"/>
      <protection/>
    </xf>
    <xf numFmtId="0" fontId="8" fillId="0" borderId="10" xfId="53" applyFont="1" applyBorder="1" applyAlignment="1">
      <alignment vertical="top" wrapText="1"/>
      <protection/>
    </xf>
    <xf numFmtId="0" fontId="8" fillId="33" borderId="10" xfId="53" applyFont="1" applyFill="1" applyBorder="1" applyAlignment="1">
      <alignment wrapText="1"/>
      <protection/>
    </xf>
    <xf numFmtId="0" fontId="3" fillId="33" borderId="12" xfId="53" applyFont="1" applyFill="1" applyBorder="1" applyAlignment="1">
      <alignment horizontal="center" wrapText="1"/>
      <protection/>
    </xf>
    <xf numFmtId="0" fontId="3" fillId="0" borderId="0" xfId="53" applyFont="1" applyBorder="1">
      <alignment/>
      <protection/>
    </xf>
    <xf numFmtId="0" fontId="3" fillId="0" borderId="0" xfId="53" applyFont="1" applyBorder="1" applyAlignment="1">
      <alignment/>
      <protection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left" wrapText="1"/>
      <protection/>
    </xf>
    <xf numFmtId="0" fontId="3" fillId="0" borderId="10" xfId="53" applyFont="1" applyBorder="1" applyAlignment="1">
      <alignment horizontal="left"/>
      <protection/>
    </xf>
    <xf numFmtId="0" fontId="3" fillId="0" borderId="0" xfId="53" applyFont="1" applyBorder="1" applyAlignment="1">
      <alignment horizontal="center" vertical="center"/>
      <protection/>
    </xf>
    <xf numFmtId="14" fontId="3" fillId="0" borderId="0" xfId="53" applyNumberFormat="1" applyFont="1" applyBorder="1" applyAlignment="1">
      <alignment horizontal="center" vertical="center"/>
      <protection/>
    </xf>
    <xf numFmtId="0" fontId="5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top" wrapText="1"/>
      <protection/>
    </xf>
    <xf numFmtId="0" fontId="74" fillId="0" borderId="0" xfId="53" applyFont="1">
      <alignment/>
      <protection/>
    </xf>
    <xf numFmtId="0" fontId="74" fillId="0" borderId="0" xfId="53" applyFont="1" applyAlignment="1">
      <alignment horizontal="left"/>
      <protection/>
    </xf>
    <xf numFmtId="0" fontId="75" fillId="0" borderId="0" xfId="53" applyFont="1" applyAlignment="1">
      <alignment horizontal="center"/>
      <protection/>
    </xf>
    <xf numFmtId="0" fontId="75" fillId="0" borderId="0" xfId="53" applyFont="1" applyAlignment="1">
      <alignment horizontal="left"/>
      <protection/>
    </xf>
    <xf numFmtId="0" fontId="8" fillId="0" borderId="13" xfId="53" applyFont="1" applyBorder="1" applyAlignment="1">
      <alignment horizontal="justify" vertical="top" wrapText="1"/>
      <protection/>
    </xf>
    <xf numFmtId="0" fontId="8" fillId="0" borderId="12" xfId="53" applyFont="1" applyBorder="1" applyAlignment="1">
      <alignment horizontal="center" vertical="top" wrapText="1"/>
      <protection/>
    </xf>
    <xf numFmtId="0" fontId="3" fillId="0" borderId="0" xfId="53" applyFont="1" applyBorder="1" applyAlignment="1">
      <alignment vertical="top" wrapText="1"/>
      <protection/>
    </xf>
    <xf numFmtId="0" fontId="8" fillId="0" borderId="0" xfId="53" applyFont="1" applyBorder="1" applyAlignment="1">
      <alignment horizontal="justify" vertical="top" wrapText="1"/>
      <protection/>
    </xf>
    <xf numFmtId="0" fontId="7" fillId="0" borderId="0" xfId="53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center" wrapText="1"/>
      <protection/>
    </xf>
    <xf numFmtId="49" fontId="3" fillId="33" borderId="0" xfId="53" applyNumberFormat="1" applyFont="1" applyFill="1" applyBorder="1" applyAlignment="1">
      <alignment vertical="top" wrapText="1"/>
      <protection/>
    </xf>
    <xf numFmtId="0" fontId="3" fillId="0" borderId="0" xfId="53" applyFont="1" applyBorder="1" applyAlignment="1">
      <alignment horizontal="left" wrapText="1"/>
      <protection/>
    </xf>
    <xf numFmtId="0" fontId="3" fillId="0" borderId="0" xfId="53" applyFont="1" applyBorder="1" applyAlignment="1">
      <alignment horizontal="left"/>
      <protection/>
    </xf>
    <xf numFmtId="0" fontId="76" fillId="0" borderId="0" xfId="53" applyFont="1" applyAlignment="1">
      <alignment horizontal="left"/>
      <protection/>
    </xf>
    <xf numFmtId="0" fontId="8" fillId="0" borderId="10" xfId="53" applyFont="1" applyBorder="1" applyAlignment="1">
      <alignment horizontal="justify" vertical="top" wrapText="1"/>
      <protection/>
    </xf>
    <xf numFmtId="0" fontId="3" fillId="0" borderId="10" xfId="53" applyFont="1" applyBorder="1" applyAlignment="1">
      <alignment horizontal="left" wrapText="1"/>
      <protection/>
    </xf>
    <xf numFmtId="0" fontId="3" fillId="0" borderId="10" xfId="53" applyFont="1" applyBorder="1" applyAlignment="1">
      <alignment horizontal="center" wrapText="1"/>
      <protection/>
    </xf>
    <xf numFmtId="0" fontId="77" fillId="0" borderId="0" xfId="53" applyFont="1" applyAlignment="1">
      <alignment horizontal="left"/>
      <protection/>
    </xf>
    <xf numFmtId="0" fontId="78" fillId="0" borderId="0" xfId="53" applyFont="1" applyAlignment="1">
      <alignment horizontal="left"/>
      <protection/>
    </xf>
    <xf numFmtId="0" fontId="78" fillId="0" borderId="0" xfId="53" applyFont="1">
      <alignment/>
      <protection/>
    </xf>
    <xf numFmtId="0" fontId="77" fillId="0" borderId="0" xfId="53" applyFont="1" applyAlignment="1">
      <alignment horizontal="center"/>
      <protection/>
    </xf>
    <xf numFmtId="0" fontId="79" fillId="0" borderId="0" xfId="53" applyFont="1" applyAlignment="1">
      <alignment horizontal="left"/>
      <protection/>
    </xf>
    <xf numFmtId="0" fontId="80" fillId="0" borderId="0" xfId="53" applyFont="1">
      <alignment/>
      <protection/>
    </xf>
    <xf numFmtId="0" fontId="79" fillId="0" borderId="0" xfId="53" applyFont="1" applyAlignment="1">
      <alignment horizontal="center"/>
      <protection/>
    </xf>
    <xf numFmtId="0" fontId="3" fillId="0" borderId="12" xfId="53" applyNumberFormat="1" applyFont="1" applyBorder="1" applyAlignment="1">
      <alignment horizontal="center" wrapText="1"/>
      <protection/>
    </xf>
    <xf numFmtId="49" fontId="3" fillId="33" borderId="13" xfId="53" applyNumberFormat="1" applyFont="1" applyFill="1" applyBorder="1" applyAlignment="1">
      <alignment vertical="top" wrapText="1"/>
      <protection/>
    </xf>
    <xf numFmtId="2" fontId="3" fillId="0" borderId="12" xfId="53" applyNumberFormat="1" applyFont="1" applyBorder="1" applyAlignment="1">
      <alignment horizontal="center" wrapText="1"/>
      <protection/>
    </xf>
    <xf numFmtId="0" fontId="7" fillId="0" borderId="13" xfId="53" applyFont="1" applyBorder="1" applyAlignment="1">
      <alignment horizontal="justify" vertical="top" wrapText="1"/>
      <protection/>
    </xf>
    <xf numFmtId="0" fontId="7" fillId="0" borderId="0" xfId="53" applyFont="1">
      <alignment/>
      <protection/>
    </xf>
    <xf numFmtId="0" fontId="7" fillId="0" borderId="10" xfId="53" applyFont="1" applyBorder="1">
      <alignment/>
      <protection/>
    </xf>
    <xf numFmtId="0" fontId="81" fillId="0" borderId="0" xfId="53" applyFont="1">
      <alignment/>
      <protection/>
    </xf>
    <xf numFmtId="0" fontId="7" fillId="0" borderId="11" xfId="53" applyFont="1" applyBorder="1" applyAlignment="1">
      <alignment horizontal="center" vertical="top" wrapText="1"/>
      <protection/>
    </xf>
    <xf numFmtId="0" fontId="7" fillId="0" borderId="12" xfId="53" applyFont="1" applyBorder="1" applyAlignment="1">
      <alignment horizontal="center" vertical="top" wrapText="1"/>
      <protection/>
    </xf>
    <xf numFmtId="0" fontId="7" fillId="0" borderId="10" xfId="53" applyFont="1" applyBorder="1" applyAlignment="1">
      <alignment vertical="top" wrapText="1"/>
      <protection/>
    </xf>
    <xf numFmtId="0" fontId="7" fillId="33" borderId="10" xfId="53" applyFont="1" applyFill="1" applyBorder="1">
      <alignment/>
      <protection/>
    </xf>
    <xf numFmtId="0" fontId="7" fillId="33" borderId="10" xfId="53" applyFont="1" applyFill="1" applyBorder="1" applyAlignment="1">
      <alignment wrapText="1"/>
      <protection/>
    </xf>
    <xf numFmtId="0" fontId="7" fillId="0" borderId="0" xfId="53" applyFont="1" applyBorder="1">
      <alignment/>
      <protection/>
    </xf>
    <xf numFmtId="0" fontId="7" fillId="0" borderId="0" xfId="53" applyFont="1" applyBorder="1" applyAlignment="1">
      <alignment/>
      <protection/>
    </xf>
    <xf numFmtId="0" fontId="7" fillId="0" borderId="12" xfId="53" applyFont="1" applyBorder="1" applyAlignment="1">
      <alignment horizontal="left" wrapText="1"/>
      <protection/>
    </xf>
    <xf numFmtId="0" fontId="7" fillId="0" borderId="10" xfId="53" applyFont="1" applyBorder="1" applyAlignment="1">
      <alignment horizontal="left"/>
      <protection/>
    </xf>
    <xf numFmtId="0" fontId="82" fillId="0" borderId="0" xfId="53" applyFont="1">
      <alignment/>
      <protection/>
    </xf>
    <xf numFmtId="0" fontId="7" fillId="0" borderId="10" xfId="53" applyFont="1" applyBorder="1" applyAlignment="1">
      <alignment horizontal="justify" vertical="top" wrapText="1"/>
      <protection/>
    </xf>
    <xf numFmtId="0" fontId="7" fillId="0" borderId="10" xfId="53" applyFont="1" applyBorder="1" applyAlignment="1">
      <alignment horizontal="left" wrapText="1"/>
      <protection/>
    </xf>
    <xf numFmtId="0" fontId="7" fillId="0" borderId="10" xfId="53" applyFont="1" applyBorder="1" applyAlignment="1">
      <alignment horizontal="center" vertical="top" wrapText="1"/>
      <protection/>
    </xf>
    <xf numFmtId="0" fontId="83" fillId="0" borderId="0" xfId="53" applyFont="1">
      <alignment/>
      <protection/>
    </xf>
    <xf numFmtId="0" fontId="7" fillId="0" borderId="0" xfId="53" applyFont="1" applyBorder="1" applyAlignment="1">
      <alignment horizontal="center" vertical="center"/>
      <protection/>
    </xf>
    <xf numFmtId="0" fontId="12" fillId="0" borderId="0" xfId="53" applyFont="1">
      <alignment/>
      <protection/>
    </xf>
    <xf numFmtId="0" fontId="12" fillId="0" borderId="0" xfId="53" applyFont="1" applyAlignment="1">
      <alignment horizontal="left"/>
      <protection/>
    </xf>
    <xf numFmtId="0" fontId="12" fillId="0" borderId="0" xfId="53" applyFont="1" applyAlignment="1">
      <alignment horizontal="center"/>
      <protection/>
    </xf>
    <xf numFmtId="0" fontId="12" fillId="0" borderId="0" xfId="53" applyFont="1" applyAlignment="1">
      <alignment horizontal="right"/>
      <protection/>
    </xf>
    <xf numFmtId="0" fontId="84" fillId="0" borderId="0" xfId="53" applyFont="1" applyAlignment="1">
      <alignment horizontal="center"/>
      <protection/>
    </xf>
    <xf numFmtId="0" fontId="12" fillId="0" borderId="0" xfId="53" applyFont="1" applyAlignment="1">
      <alignment/>
      <protection/>
    </xf>
    <xf numFmtId="0" fontId="13" fillId="0" borderId="0" xfId="53" applyFont="1">
      <alignment/>
      <protection/>
    </xf>
    <xf numFmtId="0" fontId="12" fillId="0" borderId="10" xfId="0" applyFont="1" applyBorder="1" applyAlignment="1">
      <alignment horizontal="left"/>
    </xf>
    <xf numFmtId="0" fontId="84" fillId="0" borderId="0" xfId="53" applyFont="1" applyAlignment="1">
      <alignment horizontal="left"/>
      <protection/>
    </xf>
    <xf numFmtId="0" fontId="85" fillId="0" borderId="0" xfId="53" applyFont="1" applyAlignment="1">
      <alignment horizontal="left"/>
      <protection/>
    </xf>
    <xf numFmtId="0" fontId="85" fillId="0" borderId="0" xfId="53" applyFont="1">
      <alignment/>
      <protection/>
    </xf>
    <xf numFmtId="0" fontId="86" fillId="0" borderId="0" xfId="53" applyFont="1" applyAlignment="1">
      <alignment horizontal="center"/>
      <protection/>
    </xf>
    <xf numFmtId="0" fontId="86" fillId="0" borderId="0" xfId="53" applyFont="1" applyAlignment="1">
      <alignment horizontal="left"/>
      <protection/>
    </xf>
    <xf numFmtId="0" fontId="87" fillId="0" borderId="0" xfId="53" applyFont="1" applyAlignment="1">
      <alignment horizontal="left"/>
      <protection/>
    </xf>
    <xf numFmtId="49" fontId="12" fillId="33" borderId="0" xfId="53" applyNumberFormat="1" applyFont="1" applyFill="1" applyBorder="1" applyAlignment="1">
      <alignment vertical="top" wrapText="1"/>
      <protection/>
    </xf>
    <xf numFmtId="0" fontId="12" fillId="0" borderId="0" xfId="53" applyFont="1" applyBorder="1" applyAlignment="1">
      <alignment horizontal="justify" vertical="top" wrapText="1"/>
      <protection/>
    </xf>
    <xf numFmtId="0" fontId="12" fillId="0" borderId="0" xfId="53" applyFont="1" applyBorder="1" applyAlignment="1">
      <alignment horizontal="left" wrapText="1"/>
      <protection/>
    </xf>
    <xf numFmtId="0" fontId="12" fillId="0" borderId="0" xfId="53" applyFont="1" applyBorder="1" applyAlignment="1">
      <alignment horizontal="left"/>
      <protection/>
    </xf>
    <xf numFmtId="0" fontId="12" fillId="0" borderId="0" xfId="53" applyFont="1" applyBorder="1" applyAlignment="1">
      <alignment vertical="top" wrapText="1"/>
      <protection/>
    </xf>
    <xf numFmtId="0" fontId="12" fillId="0" borderId="0" xfId="53" applyFont="1" applyBorder="1" applyAlignment="1">
      <alignment horizontal="center" wrapText="1"/>
      <protection/>
    </xf>
    <xf numFmtId="0" fontId="12" fillId="0" borderId="0" xfId="53" applyFont="1" applyBorder="1" applyAlignment="1">
      <alignment horizontal="center" vertical="top" wrapText="1"/>
      <protection/>
    </xf>
    <xf numFmtId="0" fontId="88" fillId="0" borderId="0" xfId="53" applyFont="1" applyAlignment="1">
      <alignment horizontal="center"/>
      <protection/>
    </xf>
    <xf numFmtId="0" fontId="88" fillId="0" borderId="0" xfId="53" applyFont="1" applyAlignment="1">
      <alignment horizontal="left"/>
      <protection/>
    </xf>
    <xf numFmtId="0" fontId="89" fillId="0" borderId="0" xfId="53" applyFont="1" applyAlignment="1">
      <alignment horizontal="left"/>
      <protection/>
    </xf>
    <xf numFmtId="0" fontId="89" fillId="0" borderId="0" xfId="53" applyFont="1">
      <alignment/>
      <protection/>
    </xf>
    <xf numFmtId="0" fontId="12" fillId="0" borderId="0" xfId="53" applyFont="1" applyBorder="1" applyAlignment="1">
      <alignment horizontal="center" vertical="center"/>
      <protection/>
    </xf>
    <xf numFmtId="14" fontId="12" fillId="0" borderId="0" xfId="53" applyNumberFormat="1" applyFont="1" applyBorder="1" applyAlignment="1">
      <alignment horizontal="center" vertical="center"/>
      <protection/>
    </xf>
    <xf numFmtId="0" fontId="90" fillId="0" borderId="0" xfId="53" applyFont="1">
      <alignment/>
      <protection/>
    </xf>
    <xf numFmtId="0" fontId="12" fillId="0" borderId="10" xfId="53" applyFont="1" applyBorder="1" applyAlignment="1">
      <alignment horizontal="left"/>
      <protection/>
    </xf>
    <xf numFmtId="0" fontId="16" fillId="0" borderId="0" xfId="53" applyFont="1" applyAlignment="1">
      <alignment horizontal="left"/>
      <protection/>
    </xf>
    <xf numFmtId="0" fontId="16" fillId="0" borderId="0" xfId="53" applyFont="1">
      <alignment/>
      <protection/>
    </xf>
    <xf numFmtId="0" fontId="12" fillId="0" borderId="10" xfId="53" applyFont="1" applyBorder="1">
      <alignment/>
      <protection/>
    </xf>
    <xf numFmtId="0" fontId="12" fillId="0" borderId="11" xfId="53" applyFont="1" applyBorder="1" applyAlignment="1">
      <alignment horizontal="center" vertical="top" wrapText="1"/>
      <protection/>
    </xf>
    <xf numFmtId="0" fontId="12" fillId="0" borderId="13" xfId="53" applyFont="1" applyBorder="1" applyAlignment="1">
      <alignment horizontal="justify" vertical="top" wrapText="1"/>
      <protection/>
    </xf>
    <xf numFmtId="0" fontId="12" fillId="0" borderId="12" xfId="53" applyFont="1" applyBorder="1" applyAlignment="1">
      <alignment horizontal="center" vertical="top" wrapText="1"/>
      <protection/>
    </xf>
    <xf numFmtId="0" fontId="12" fillId="0" borderId="12" xfId="53" applyFont="1" applyBorder="1" applyAlignment="1">
      <alignment horizontal="justify" vertical="top" wrapText="1"/>
      <protection/>
    </xf>
    <xf numFmtId="0" fontId="12" fillId="0" borderId="10" xfId="53" applyFont="1" applyBorder="1" applyAlignment="1">
      <alignment vertical="top" wrapText="1"/>
      <protection/>
    </xf>
    <xf numFmtId="49" fontId="12" fillId="33" borderId="12" xfId="53" applyNumberFormat="1" applyFont="1" applyFill="1" applyBorder="1" applyAlignment="1">
      <alignment horizontal="left" vertical="top" wrapText="1"/>
      <protection/>
    </xf>
    <xf numFmtId="0" fontId="12" fillId="33" borderId="10" xfId="53" applyFont="1" applyFill="1" applyBorder="1">
      <alignment/>
      <protection/>
    </xf>
    <xf numFmtId="0" fontId="12" fillId="0" borderId="12" xfId="53" applyFont="1" applyBorder="1" applyAlignment="1">
      <alignment horizontal="center" wrapText="1"/>
      <protection/>
    </xf>
    <xf numFmtId="0" fontId="12" fillId="0" borderId="12" xfId="53" applyNumberFormat="1" applyFont="1" applyBorder="1" applyAlignment="1">
      <alignment horizontal="center" wrapText="1"/>
      <protection/>
    </xf>
    <xf numFmtId="0" fontId="12" fillId="33" borderId="10" xfId="53" applyFont="1" applyFill="1" applyBorder="1" applyAlignment="1">
      <alignment wrapText="1"/>
      <protection/>
    </xf>
    <xf numFmtId="0" fontId="12" fillId="33" borderId="12" xfId="53" applyFont="1" applyFill="1" applyBorder="1" applyAlignment="1">
      <alignment horizontal="center" wrapText="1"/>
      <protection/>
    </xf>
    <xf numFmtId="0" fontId="12" fillId="0" borderId="0" xfId="53" applyFont="1" applyBorder="1">
      <alignment/>
      <protection/>
    </xf>
    <xf numFmtId="0" fontId="12" fillId="0" borderId="0" xfId="53" applyFont="1" applyBorder="1" applyAlignment="1">
      <alignment/>
      <protection/>
    </xf>
    <xf numFmtId="49" fontId="12" fillId="33" borderId="10" xfId="53" applyNumberFormat="1" applyFont="1" applyFill="1" applyBorder="1" applyAlignment="1">
      <alignment vertical="top" wrapText="1"/>
      <protection/>
    </xf>
    <xf numFmtId="0" fontId="12" fillId="0" borderId="12" xfId="53" applyFont="1" applyBorder="1" applyAlignment="1">
      <alignment horizontal="left" wrapText="1"/>
      <protection/>
    </xf>
    <xf numFmtId="0" fontId="12" fillId="0" borderId="10" xfId="53" applyFont="1" applyBorder="1" applyAlignment="1">
      <alignment horizontal="justify" vertical="top" wrapText="1"/>
      <protection/>
    </xf>
    <xf numFmtId="0" fontId="12" fillId="0" borderId="10" xfId="53" applyFont="1" applyBorder="1" applyAlignment="1">
      <alignment horizontal="left" wrapText="1"/>
      <protection/>
    </xf>
    <xf numFmtId="0" fontId="12" fillId="0" borderId="10" xfId="53" applyFont="1" applyBorder="1" applyAlignment="1">
      <alignment horizontal="center" wrapText="1"/>
      <protection/>
    </xf>
    <xf numFmtId="0" fontId="12" fillId="0" borderId="10" xfId="53" applyFont="1" applyBorder="1" applyAlignment="1">
      <alignment horizontal="center" vertical="top" wrapText="1"/>
      <protection/>
    </xf>
    <xf numFmtId="0" fontId="12" fillId="0" borderId="0" xfId="53" applyFont="1" applyBorder="1" applyAlignment="1">
      <alignment horizontal="center"/>
      <protection/>
    </xf>
    <xf numFmtId="165" fontId="3" fillId="0" borderId="0" xfId="53" applyNumberFormat="1" applyFont="1">
      <alignment/>
      <protection/>
    </xf>
    <xf numFmtId="0" fontId="16" fillId="0" borderId="0" xfId="53" applyFont="1" applyAlignment="1">
      <alignment horizontal="center"/>
      <protection/>
    </xf>
    <xf numFmtId="0" fontId="16" fillId="0" borderId="10" xfId="53" applyFont="1" applyBorder="1" applyAlignment="1">
      <alignment horizontal="left"/>
      <protection/>
    </xf>
    <xf numFmtId="0" fontId="16" fillId="0" borderId="0" xfId="53" applyFont="1" applyAlignment="1">
      <alignment horizontal="right"/>
      <protection/>
    </xf>
    <xf numFmtId="49" fontId="3" fillId="33" borderId="13" xfId="53" applyNumberFormat="1" applyFont="1" applyFill="1" applyBorder="1" applyAlignment="1">
      <alignment vertical="top" wrapText="1"/>
      <protection/>
    </xf>
    <xf numFmtId="49" fontId="12" fillId="33" borderId="13" xfId="53" applyNumberFormat="1" applyFont="1" applyFill="1" applyBorder="1" applyAlignment="1">
      <alignment vertical="top" wrapText="1"/>
      <protection/>
    </xf>
    <xf numFmtId="0" fontId="17" fillId="0" borderId="14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" fillId="0" borderId="10" xfId="0" applyFont="1" applyBorder="1" applyAlignment="1" quotePrefix="1">
      <alignment vertical="top" wrapText="1"/>
    </xf>
    <xf numFmtId="0" fontId="19" fillId="0" borderId="10" xfId="0" applyFont="1" applyBorder="1" applyAlignment="1" quotePrefix="1">
      <alignment vertical="top" wrapText="1"/>
    </xf>
    <xf numFmtId="49" fontId="12" fillId="33" borderId="14" xfId="53" applyNumberFormat="1" applyFont="1" applyFill="1" applyBorder="1" applyAlignment="1">
      <alignment horizontal="left" vertical="top" wrapText="1"/>
      <protection/>
    </xf>
    <xf numFmtId="0" fontId="3" fillId="0" borderId="13" xfId="53" applyFont="1" applyBorder="1" applyAlignment="1">
      <alignment horizontal="justify" vertical="top" wrapText="1"/>
      <protection/>
    </xf>
    <xf numFmtId="0" fontId="3" fillId="0" borderId="12" xfId="53" applyFont="1" applyBorder="1" applyAlignment="1">
      <alignment horizontal="justify" vertical="top" wrapText="1"/>
      <protection/>
    </xf>
    <xf numFmtId="0" fontId="3" fillId="0" borderId="0" xfId="53" applyFont="1" applyAlignment="1">
      <alignment horizontal="center" vertical="top" wrapText="1"/>
      <protection/>
    </xf>
    <xf numFmtId="0" fontId="3" fillId="0" borderId="13" xfId="53" applyFont="1" applyBorder="1" applyAlignment="1">
      <alignment horizontal="center" vertical="top" wrapText="1"/>
      <protection/>
    </xf>
    <xf numFmtId="0" fontId="12" fillId="0" borderId="0" xfId="53" applyFont="1" applyAlignment="1">
      <alignment horizontal="center" vertical="top" wrapText="1"/>
      <protection/>
    </xf>
    <xf numFmtId="0" fontId="3" fillId="0" borderId="10" xfId="53" applyFont="1" applyBorder="1" applyAlignment="1">
      <alignment horizontal="justify" vertical="top" wrapText="1"/>
      <protection/>
    </xf>
    <xf numFmtId="0" fontId="3" fillId="33" borderId="10" xfId="53" applyFont="1" applyFill="1" applyBorder="1">
      <alignment/>
      <protection/>
    </xf>
    <xf numFmtId="0" fontId="3" fillId="33" borderId="10" xfId="53" applyFont="1" applyFill="1" applyBorder="1" applyAlignment="1">
      <alignment wrapText="1"/>
      <protection/>
    </xf>
    <xf numFmtId="0" fontId="3" fillId="0" borderId="15" xfId="53" applyFont="1" applyBorder="1" applyAlignment="1">
      <alignment horizontal="center" vertical="top" wrapText="1"/>
      <protection/>
    </xf>
    <xf numFmtId="0" fontId="3" fillId="0" borderId="16" xfId="53" applyFont="1" applyBorder="1" applyAlignment="1">
      <alignment horizontal="center" vertical="top" wrapText="1"/>
      <protection/>
    </xf>
    <xf numFmtId="0" fontId="12" fillId="0" borderId="15" xfId="53" applyFont="1" applyBorder="1" applyAlignment="1">
      <alignment horizontal="center" vertical="top" wrapText="1"/>
      <protection/>
    </xf>
    <xf numFmtId="0" fontId="12" fillId="0" borderId="16" xfId="53" applyFont="1" applyBorder="1" applyAlignment="1">
      <alignment horizontal="center" vertical="top" wrapText="1"/>
      <protection/>
    </xf>
    <xf numFmtId="0" fontId="12" fillId="0" borderId="0" xfId="53" applyFont="1" applyAlignment="1">
      <alignment horizontal="left" vertical="top" wrapText="1"/>
      <protection/>
    </xf>
    <xf numFmtId="0" fontId="3" fillId="0" borderId="17" xfId="53" applyFont="1" applyBorder="1" applyAlignment="1">
      <alignment horizontal="center" vertical="center"/>
      <protection/>
    </xf>
    <xf numFmtId="0" fontId="12" fillId="0" borderId="17" xfId="53" applyFont="1" applyBorder="1" applyAlignment="1">
      <alignment horizontal="center" vertical="top" wrapText="1"/>
      <protection/>
    </xf>
    <xf numFmtId="0" fontId="80" fillId="0" borderId="0" xfId="53" applyFont="1" applyBorder="1">
      <alignment/>
      <protection/>
    </xf>
    <xf numFmtId="0" fontId="3" fillId="0" borderId="0" xfId="53" applyFont="1" applyBorder="1" applyAlignment="1">
      <alignment horizontal="justify" vertical="top" wrapText="1"/>
      <protection/>
    </xf>
    <xf numFmtId="0" fontId="3" fillId="33" borderId="0" xfId="53" applyFont="1" applyFill="1" applyBorder="1">
      <alignment/>
      <protection/>
    </xf>
    <xf numFmtId="0" fontId="3" fillId="33" borderId="0" xfId="53" applyFont="1" applyFill="1" applyBorder="1" applyAlignment="1">
      <alignment wrapText="1"/>
      <protection/>
    </xf>
    <xf numFmtId="0" fontId="3" fillId="33" borderId="0" xfId="53" applyFont="1" applyFill="1" applyBorder="1" applyAlignment="1">
      <alignment horizontal="center" wrapText="1"/>
      <protection/>
    </xf>
    <xf numFmtId="0" fontId="3" fillId="0" borderId="17" xfId="53" applyFont="1" applyBorder="1" applyAlignment="1">
      <alignment horizontal="center" vertical="top" wrapText="1"/>
      <protection/>
    </xf>
    <xf numFmtId="0" fontId="6" fillId="0" borderId="0" xfId="53" applyFont="1" applyBorder="1">
      <alignment/>
      <protection/>
    </xf>
    <xf numFmtId="0" fontId="3" fillId="0" borderId="0" xfId="0" applyFont="1" applyBorder="1" applyAlignment="1">
      <alignment horizontal="left"/>
    </xf>
    <xf numFmtId="0" fontId="3" fillId="0" borderId="0" xfId="53" applyFont="1" applyBorder="1" applyAlignment="1">
      <alignment horizontal="right"/>
      <protection/>
    </xf>
    <xf numFmtId="0" fontId="79" fillId="0" borderId="0" xfId="53" applyFont="1" applyBorder="1" applyAlignment="1">
      <alignment horizontal="center"/>
      <protection/>
    </xf>
    <xf numFmtId="0" fontId="12" fillId="0" borderId="18" xfId="53" applyFont="1" applyBorder="1" applyAlignment="1">
      <alignment horizontal="center" wrapText="1"/>
      <protection/>
    </xf>
    <xf numFmtId="0" fontId="13" fillId="0" borderId="0" xfId="53" applyFont="1" applyBorder="1">
      <alignment/>
      <protection/>
    </xf>
    <xf numFmtId="0" fontId="12" fillId="0" borderId="0" xfId="0" applyFont="1" applyBorder="1" applyAlignment="1">
      <alignment horizontal="left"/>
    </xf>
    <xf numFmtId="1" fontId="3" fillId="0" borderId="12" xfId="53" applyNumberFormat="1" applyFont="1" applyBorder="1" applyAlignment="1">
      <alignment horizontal="center" wrapText="1"/>
      <protection/>
    </xf>
    <xf numFmtId="1" fontId="12" fillId="0" borderId="12" xfId="53" applyNumberFormat="1" applyFont="1" applyBorder="1" applyAlignment="1">
      <alignment horizontal="center" wrapText="1"/>
      <protection/>
    </xf>
    <xf numFmtId="49" fontId="12" fillId="33" borderId="13" xfId="53" applyNumberFormat="1" applyFont="1" applyFill="1" applyBorder="1" applyAlignment="1">
      <alignment vertical="top" wrapText="1"/>
      <protection/>
    </xf>
    <xf numFmtId="0" fontId="3" fillId="0" borderId="0" xfId="53" applyFont="1" applyAlignment="1">
      <alignment horizontal="left" vertical="top" wrapText="1"/>
      <protection/>
    </xf>
    <xf numFmtId="0" fontId="3" fillId="0" borderId="0" xfId="53" applyFont="1" applyAlignment="1">
      <alignment horizontal="left" wrapText="1"/>
      <protection/>
    </xf>
    <xf numFmtId="0" fontId="18" fillId="0" borderId="0" xfId="53" applyFont="1" applyAlignment="1">
      <alignment horizontal="left" vertical="top" wrapText="1"/>
      <protection/>
    </xf>
    <xf numFmtId="0" fontId="17" fillId="0" borderId="0" xfId="0" applyFont="1" applyBorder="1" applyAlignment="1">
      <alignment vertical="top" wrapText="1"/>
    </xf>
    <xf numFmtId="0" fontId="17" fillId="0" borderId="19" xfId="0" applyFont="1" applyBorder="1" applyAlignment="1">
      <alignment vertical="top" wrapText="1"/>
    </xf>
    <xf numFmtId="49" fontId="12" fillId="33" borderId="10" xfId="53" applyNumberFormat="1" applyFont="1" applyFill="1" applyBorder="1" applyAlignment="1">
      <alignment horizontal="left" vertical="top" wrapText="1"/>
      <protection/>
    </xf>
    <xf numFmtId="0" fontId="8" fillId="0" borderId="10" xfId="53" applyFont="1" applyBorder="1" applyAlignment="1">
      <alignment horizontal="center" vertical="top" wrapText="1"/>
      <protection/>
    </xf>
    <xf numFmtId="49" fontId="3" fillId="33" borderId="10" xfId="53" applyNumberFormat="1" applyFont="1" applyFill="1" applyBorder="1" applyAlignment="1">
      <alignment horizontal="left" vertical="top" wrapText="1"/>
      <protection/>
    </xf>
    <xf numFmtId="0" fontId="16" fillId="0" borderId="12" xfId="53" applyFont="1" applyBorder="1" applyAlignment="1">
      <alignment horizontal="justify" vertical="top" wrapText="1"/>
      <protection/>
    </xf>
    <xf numFmtId="0" fontId="16" fillId="0" borderId="12" xfId="53" applyFont="1" applyBorder="1" applyAlignment="1">
      <alignment horizontal="center" vertical="top" wrapText="1"/>
      <protection/>
    </xf>
    <xf numFmtId="0" fontId="16" fillId="0" borderId="12" xfId="53" applyFont="1" applyBorder="1" applyAlignment="1">
      <alignment horizontal="left" wrapText="1"/>
      <protection/>
    </xf>
    <xf numFmtId="0" fontId="16" fillId="0" borderId="10" xfId="53" applyFont="1" applyBorder="1" applyAlignment="1">
      <alignment vertical="top" wrapText="1"/>
      <protection/>
    </xf>
    <xf numFmtId="0" fontId="16" fillId="0" borderId="12" xfId="53" applyFont="1" applyBorder="1" applyAlignment="1">
      <alignment horizontal="center" wrapText="1"/>
      <protection/>
    </xf>
    <xf numFmtId="1" fontId="16" fillId="0" borderId="12" xfId="53" applyNumberFormat="1" applyFont="1" applyBorder="1" applyAlignment="1">
      <alignment horizontal="center" wrapText="1"/>
      <protection/>
    </xf>
    <xf numFmtId="0" fontId="3" fillId="0" borderId="0" xfId="53" applyFont="1" applyAlignment="1">
      <alignment horizontal="left" vertical="top" wrapText="1"/>
      <protection/>
    </xf>
    <xf numFmtId="0" fontId="3" fillId="0" borderId="0" xfId="53" applyFont="1" applyAlignment="1">
      <alignment horizontal="left" wrapText="1"/>
      <protection/>
    </xf>
    <xf numFmtId="0" fontId="3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center" vertical="top" wrapText="1"/>
      <protection/>
    </xf>
    <xf numFmtId="0" fontId="3" fillId="0" borderId="0" xfId="53" applyFont="1" applyAlignment="1">
      <alignment horizontal="left"/>
      <protection/>
    </xf>
    <xf numFmtId="0" fontId="3" fillId="0" borderId="13" xfId="53" applyFont="1" applyBorder="1" applyAlignment="1">
      <alignment horizontal="center" vertical="top" wrapText="1"/>
      <protection/>
    </xf>
    <xf numFmtId="0" fontId="3" fillId="0" borderId="14" xfId="53" applyFont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center" vertical="top" wrapText="1"/>
      <protection/>
    </xf>
    <xf numFmtId="0" fontId="3" fillId="0" borderId="15" xfId="53" applyFont="1" applyBorder="1" applyAlignment="1">
      <alignment horizontal="center" vertical="top" wrapText="1"/>
      <protection/>
    </xf>
    <xf numFmtId="0" fontId="3" fillId="0" borderId="16" xfId="53" applyFont="1" applyBorder="1" applyAlignment="1">
      <alignment horizontal="center" vertical="top" wrapText="1"/>
      <protection/>
    </xf>
    <xf numFmtId="0" fontId="3" fillId="0" borderId="11" xfId="53" applyFont="1" applyBorder="1" applyAlignment="1">
      <alignment horizontal="center" vertical="top" wrapText="1"/>
      <protection/>
    </xf>
    <xf numFmtId="0" fontId="7" fillId="0" borderId="13" xfId="53" applyFont="1" applyBorder="1" applyAlignment="1">
      <alignment horizontal="justify" vertical="top" wrapText="1"/>
      <protection/>
    </xf>
    <xf numFmtId="0" fontId="7" fillId="0" borderId="12" xfId="53" applyFont="1" applyBorder="1" applyAlignment="1">
      <alignment horizontal="justify" vertical="top" wrapText="1"/>
      <protection/>
    </xf>
    <xf numFmtId="0" fontId="3" fillId="0" borderId="13" xfId="53" applyFont="1" applyBorder="1" applyAlignment="1">
      <alignment horizontal="justify" vertical="top" wrapText="1"/>
      <protection/>
    </xf>
    <xf numFmtId="0" fontId="3" fillId="0" borderId="12" xfId="53" applyFont="1" applyBorder="1" applyAlignment="1">
      <alignment horizontal="justify" vertical="top" wrapText="1"/>
      <protection/>
    </xf>
    <xf numFmtId="0" fontId="7" fillId="0" borderId="14" xfId="53" applyFont="1" applyBorder="1" applyAlignment="1">
      <alignment horizontal="justify" vertical="top" wrapText="1"/>
      <protection/>
    </xf>
    <xf numFmtId="49" fontId="3" fillId="33" borderId="13" xfId="53" applyNumberFormat="1" applyFont="1" applyFill="1" applyBorder="1" applyAlignment="1">
      <alignment vertical="top" wrapText="1"/>
      <protection/>
    </xf>
    <xf numFmtId="0" fontId="0" fillId="0" borderId="14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8" fillId="0" borderId="13" xfId="53" applyFont="1" applyBorder="1" applyAlignment="1">
      <alignment horizontal="justify" vertical="top" wrapText="1"/>
      <protection/>
    </xf>
    <xf numFmtId="0" fontId="0" fillId="0" borderId="14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2" xfId="0" applyBorder="1" applyAlignment="1">
      <alignment horizontal="center" vertical="top" wrapText="1"/>
    </xf>
    <xf numFmtId="0" fontId="7" fillId="0" borderId="10" xfId="53" applyFont="1" applyBorder="1" applyAlignment="1">
      <alignment horizontal="justify" vertical="top" wrapText="1"/>
      <protection/>
    </xf>
    <xf numFmtId="49" fontId="12" fillId="33" borderId="13" xfId="53" applyNumberFormat="1" applyFont="1" applyFill="1" applyBorder="1" applyAlignment="1">
      <alignment vertical="top" wrapText="1"/>
      <protection/>
    </xf>
    <xf numFmtId="0" fontId="17" fillId="0" borderId="14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2" fillId="0" borderId="13" xfId="53" applyFont="1" applyBorder="1" applyAlignment="1">
      <alignment horizontal="justify" vertical="top" wrapText="1"/>
      <protection/>
    </xf>
    <xf numFmtId="0" fontId="17" fillId="0" borderId="14" xfId="0" applyFont="1" applyBorder="1" applyAlignment="1">
      <alignment horizontal="justify" vertical="top" wrapText="1"/>
    </xf>
    <xf numFmtId="0" fontId="17" fillId="0" borderId="12" xfId="0" applyFont="1" applyBorder="1" applyAlignment="1">
      <alignment horizontal="justify" vertical="top" wrapText="1"/>
    </xf>
    <xf numFmtId="0" fontId="12" fillId="0" borderId="14" xfId="53" applyFont="1" applyBorder="1" applyAlignment="1">
      <alignment horizontal="justify" vertical="top" wrapText="1"/>
      <protection/>
    </xf>
    <xf numFmtId="0" fontId="12" fillId="0" borderId="12" xfId="53" applyFont="1" applyBorder="1" applyAlignment="1">
      <alignment horizontal="justify" vertical="top" wrapText="1"/>
      <protection/>
    </xf>
    <xf numFmtId="0" fontId="20" fillId="0" borderId="14" xfId="0" applyFont="1" applyBorder="1" applyAlignment="1">
      <alignment horizontal="justify" vertical="top" wrapText="1"/>
    </xf>
    <xf numFmtId="0" fontId="20" fillId="0" borderId="12" xfId="0" applyFont="1" applyBorder="1" applyAlignment="1">
      <alignment horizontal="justify" vertical="top" wrapText="1"/>
    </xf>
    <xf numFmtId="0" fontId="3" fillId="0" borderId="14" xfId="53" applyFont="1" applyBorder="1" applyAlignment="1">
      <alignment horizontal="justify" vertical="top" wrapText="1"/>
      <protection/>
    </xf>
    <xf numFmtId="0" fontId="20" fillId="0" borderId="14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12" fillId="0" borderId="0" xfId="53" applyFont="1" applyAlignment="1">
      <alignment horizontal="left" wrapText="1"/>
      <protection/>
    </xf>
    <xf numFmtId="0" fontId="12" fillId="0" borderId="0" xfId="53" applyFont="1" applyAlignment="1">
      <alignment horizontal="left"/>
      <protection/>
    </xf>
    <xf numFmtId="0" fontId="12" fillId="0" borderId="13" xfId="53" applyFont="1" applyBorder="1" applyAlignment="1">
      <alignment horizontal="center" vertical="top" wrapText="1"/>
      <protection/>
    </xf>
    <xf numFmtId="0" fontId="12" fillId="0" borderId="14" xfId="53" applyFont="1" applyBorder="1" applyAlignment="1">
      <alignment horizontal="center" vertical="top" wrapText="1"/>
      <protection/>
    </xf>
    <xf numFmtId="0" fontId="12" fillId="0" borderId="12" xfId="53" applyFont="1" applyBorder="1" applyAlignment="1">
      <alignment horizontal="center" vertical="top" wrapText="1"/>
      <protection/>
    </xf>
    <xf numFmtId="0" fontId="12" fillId="0" borderId="15" xfId="53" applyFont="1" applyBorder="1" applyAlignment="1">
      <alignment horizontal="center" vertical="top" wrapText="1"/>
      <protection/>
    </xf>
    <xf numFmtId="0" fontId="12" fillId="0" borderId="16" xfId="53" applyFont="1" applyBorder="1" applyAlignment="1">
      <alignment horizontal="center" vertical="top" wrapText="1"/>
      <protection/>
    </xf>
    <xf numFmtId="0" fontId="12" fillId="0" borderId="11" xfId="53" applyFont="1" applyBorder="1" applyAlignment="1">
      <alignment horizontal="center" vertical="top" wrapText="1"/>
      <protection/>
    </xf>
    <xf numFmtId="0" fontId="7" fillId="0" borderId="13" xfId="53" applyFont="1" applyBorder="1" applyAlignment="1">
      <alignment horizontal="center" vertical="top" wrapText="1"/>
      <protection/>
    </xf>
    <xf numFmtId="0" fontId="7" fillId="0" borderId="12" xfId="53" applyFont="1" applyBorder="1" applyAlignment="1">
      <alignment horizontal="center" vertical="top" wrapText="1"/>
      <protection/>
    </xf>
    <xf numFmtId="0" fontId="11" fillId="0" borderId="14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justify" vertical="top" wrapText="1"/>
    </xf>
    <xf numFmtId="0" fontId="7" fillId="0" borderId="14" xfId="53" applyFont="1" applyBorder="1" applyAlignment="1">
      <alignment horizontal="center" vertical="top" wrapText="1"/>
      <protection/>
    </xf>
    <xf numFmtId="0" fontId="7" fillId="0" borderId="15" xfId="53" applyFont="1" applyBorder="1" applyAlignment="1">
      <alignment horizontal="center" vertical="top" wrapText="1"/>
      <protection/>
    </xf>
    <xf numFmtId="0" fontId="7" fillId="0" borderId="16" xfId="53" applyFont="1" applyBorder="1" applyAlignment="1">
      <alignment horizontal="center" vertical="top" wrapText="1"/>
      <protection/>
    </xf>
    <xf numFmtId="0" fontId="7" fillId="0" borderId="11" xfId="53" applyFont="1" applyBorder="1" applyAlignment="1">
      <alignment horizontal="center" vertical="top" wrapText="1"/>
      <protection/>
    </xf>
    <xf numFmtId="0" fontId="18" fillId="0" borderId="0" xfId="53" applyFont="1" applyAlignment="1">
      <alignment horizontal="left" vertical="top" wrapText="1"/>
      <protection/>
    </xf>
    <xf numFmtId="0" fontId="12" fillId="0" borderId="20" xfId="53" applyFont="1" applyBorder="1" applyAlignment="1">
      <alignment horizontal="justify" vertical="top" wrapText="1"/>
      <protection/>
    </xf>
    <xf numFmtId="0" fontId="16" fillId="0" borderId="13" xfId="53" applyFont="1" applyBorder="1" applyAlignment="1">
      <alignment horizontal="justify" vertical="top" wrapText="1"/>
      <protection/>
    </xf>
    <xf numFmtId="0" fontId="16" fillId="0" borderId="12" xfId="53" applyFont="1" applyBorder="1" applyAlignment="1">
      <alignment horizontal="justify" vertical="top" wrapText="1"/>
      <protection/>
    </xf>
    <xf numFmtId="0" fontId="12" fillId="0" borderId="10" xfId="53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53" applyFont="1" applyBorder="1" applyAlignment="1">
      <alignment horizontal="center" vertical="top" wrapText="1"/>
      <protection/>
    </xf>
    <xf numFmtId="0" fontId="3" fillId="0" borderId="0" xfId="53" applyNumberFormat="1" applyFont="1" applyBorder="1" applyAlignment="1">
      <alignment horizontal="center" wrapText="1"/>
      <protection/>
    </xf>
    <xf numFmtId="0" fontId="0" fillId="0" borderId="0" xfId="0" applyBorder="1" applyAlignment="1">
      <alignment horizontal="center" wrapText="1"/>
    </xf>
    <xf numFmtId="0" fontId="3" fillId="0" borderId="0" xfId="53" applyFont="1" applyBorder="1" applyAlignment="1">
      <alignment horizontal="center" wrapText="1"/>
      <protection/>
    </xf>
    <xf numFmtId="0" fontId="0" fillId="0" borderId="0" xfId="0" applyBorder="1" applyAlignment="1">
      <alignment horizontal="center" vertical="top" wrapText="1"/>
    </xf>
    <xf numFmtId="0" fontId="3" fillId="0" borderId="0" xfId="53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3" fillId="0" borderId="0" xfId="53" applyFont="1" applyBorder="1" applyAlignment="1">
      <alignment vertical="top" wrapText="1"/>
      <protection/>
    </xf>
    <xf numFmtId="0" fontId="0" fillId="0" borderId="0" xfId="0" applyBorder="1" applyAlignment="1">
      <alignment vertical="top" wrapText="1"/>
    </xf>
    <xf numFmtId="49" fontId="3" fillId="33" borderId="0" xfId="53" applyNumberFormat="1" applyFont="1" applyFill="1" applyBorder="1" applyAlignment="1">
      <alignment horizontal="left" vertical="top" wrapText="1"/>
      <protection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justify" vertical="top" wrapText="1"/>
    </xf>
    <xf numFmtId="0" fontId="3" fillId="0" borderId="0" xfId="53" applyFont="1" applyBorder="1" applyAlignment="1">
      <alignment horizontal="left" wrapText="1"/>
      <protection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0" fontId="3" fillId="0" borderId="20" xfId="53" applyFont="1" applyBorder="1" applyAlignment="1">
      <alignment horizontal="center" vertical="top" wrapText="1"/>
      <protection/>
    </xf>
    <xf numFmtId="0" fontId="3" fillId="0" borderId="18" xfId="53" applyFont="1" applyBorder="1" applyAlignment="1">
      <alignment horizontal="center" vertical="top" wrapText="1"/>
      <protection/>
    </xf>
    <xf numFmtId="0" fontId="3" fillId="0" borderId="15" xfId="53" applyFont="1" applyBorder="1" applyAlignment="1">
      <alignment horizontal="justify" vertical="top" wrapText="1"/>
      <protection/>
    </xf>
    <xf numFmtId="0" fontId="20" fillId="0" borderId="15" xfId="0" applyFont="1" applyBorder="1" applyAlignment="1">
      <alignment horizontal="justify" vertical="top" wrapText="1"/>
    </xf>
    <xf numFmtId="49" fontId="3" fillId="33" borderId="14" xfId="53" applyNumberFormat="1" applyFont="1" applyFill="1" applyBorder="1" applyAlignment="1">
      <alignment vertical="top" wrapText="1"/>
      <protection/>
    </xf>
    <xf numFmtId="49" fontId="3" fillId="33" borderId="12" xfId="53" applyNumberFormat="1" applyFont="1" applyFill="1" applyBorder="1" applyAlignment="1">
      <alignment vertical="top" wrapText="1"/>
      <protection/>
    </xf>
    <xf numFmtId="0" fontId="8" fillId="0" borderId="14" xfId="53" applyFont="1" applyBorder="1" applyAlignment="1">
      <alignment horizontal="justify" vertical="top" wrapText="1"/>
      <protection/>
    </xf>
    <xf numFmtId="0" fontId="8" fillId="0" borderId="12" xfId="53" applyFont="1" applyBorder="1" applyAlignment="1">
      <alignment horizontal="justify" vertical="top" wrapText="1"/>
      <protection/>
    </xf>
    <xf numFmtId="0" fontId="12" fillId="33" borderId="0" xfId="53" applyFont="1" applyFill="1" applyBorder="1">
      <alignment/>
      <protection/>
    </xf>
    <xf numFmtId="1" fontId="12" fillId="0" borderId="0" xfId="53" applyNumberFormat="1" applyFont="1" applyBorder="1" applyAlignment="1">
      <alignment horizontal="center" wrapText="1"/>
      <protection/>
    </xf>
    <xf numFmtId="2" fontId="12" fillId="0" borderId="10" xfId="53" applyNumberFormat="1" applyFont="1" applyBorder="1" applyAlignment="1">
      <alignment horizontal="justify" vertical="top" wrapText="1"/>
      <protection/>
    </xf>
    <xf numFmtId="2" fontId="12" fillId="0" borderId="10" xfId="53" applyNumberFormat="1" applyFont="1" applyBorder="1" applyAlignment="1">
      <alignment wrapText="1"/>
      <protection/>
    </xf>
    <xf numFmtId="0" fontId="12" fillId="0" borderId="13" xfId="53" applyFont="1" applyBorder="1" applyAlignment="1">
      <alignment horizontal="left" vertical="top" wrapText="1"/>
      <protection/>
    </xf>
    <xf numFmtId="0" fontId="12" fillId="0" borderId="14" xfId="53" applyFont="1" applyBorder="1" applyAlignment="1">
      <alignment horizontal="left" vertical="top" wrapText="1"/>
      <protection/>
    </xf>
    <xf numFmtId="0" fontId="12" fillId="0" borderId="12" xfId="53" applyFont="1" applyBorder="1" applyAlignment="1">
      <alignment horizontal="left" vertical="top" wrapText="1"/>
      <protection/>
    </xf>
    <xf numFmtId="0" fontId="5" fillId="0" borderId="12" xfId="53" applyFont="1" applyBorder="1" applyAlignment="1">
      <alignment horizontal="justify"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3" fillId="0" borderId="10" xfId="53" applyFont="1" applyBorder="1" applyAlignment="1">
      <alignment horizontal="justify" vertical="top" wrapText="1"/>
      <protection/>
    </xf>
    <xf numFmtId="14" fontId="16" fillId="0" borderId="0" xfId="53" applyNumberFormat="1" applyFont="1" applyAlignment="1">
      <alignment horizontal="center"/>
      <protection/>
    </xf>
    <xf numFmtId="0" fontId="16" fillId="0" borderId="10" xfId="53" applyFont="1" applyBorder="1">
      <alignment/>
      <protection/>
    </xf>
    <xf numFmtId="0" fontId="7" fillId="0" borderId="0" xfId="53" applyFont="1" applyBorder="1" applyAlignment="1">
      <alignment horizontal="left" wrapText="1"/>
      <protection/>
    </xf>
    <xf numFmtId="14" fontId="16" fillId="0" borderId="0" xfId="53" applyNumberFormat="1" applyFont="1" applyAlignment="1">
      <alignment horizontal="center"/>
      <protection/>
    </xf>
    <xf numFmtId="0" fontId="16" fillId="0" borderId="0" xfId="53" applyFont="1" applyAlignment="1">
      <alignment/>
      <protection/>
    </xf>
    <xf numFmtId="0" fontId="51" fillId="0" borderId="0" xfId="53" applyFont="1">
      <alignment/>
      <protection/>
    </xf>
    <xf numFmtId="0" fontId="16" fillId="0" borderId="10" xfId="0" applyFont="1" applyBorder="1" applyAlignment="1">
      <alignment horizontal="left"/>
    </xf>
    <xf numFmtId="0" fontId="91" fillId="0" borderId="0" xfId="53" applyFont="1" applyAlignment="1">
      <alignment horizontal="left"/>
      <protection/>
    </xf>
    <xf numFmtId="0" fontId="92" fillId="0" borderId="0" xfId="53" applyFont="1" applyAlignment="1">
      <alignment horizontal="left"/>
      <protection/>
    </xf>
    <xf numFmtId="0" fontId="16" fillId="0" borderId="0" xfId="53" applyFont="1" applyBorder="1" applyAlignment="1">
      <alignment/>
      <protection/>
    </xf>
    <xf numFmtId="0" fontId="16" fillId="0" borderId="0" xfId="53" applyFont="1" applyBorder="1">
      <alignment/>
      <protection/>
    </xf>
    <xf numFmtId="0" fontId="16" fillId="0" borderId="0" xfId="53" applyFont="1" applyBorder="1" applyAlignment="1">
      <alignment horizontal="left"/>
      <protection/>
    </xf>
    <xf numFmtId="0" fontId="51" fillId="0" borderId="0" xfId="53" applyFont="1" applyBorder="1">
      <alignment/>
      <protection/>
    </xf>
    <xf numFmtId="0" fontId="16" fillId="0" borderId="0" xfId="0" applyFont="1" applyBorder="1" applyAlignment="1">
      <alignment horizontal="left"/>
    </xf>
    <xf numFmtId="0" fontId="91" fillId="0" borderId="0" xfId="53" applyFont="1" applyBorder="1" applyAlignment="1">
      <alignment horizontal="left"/>
      <protection/>
    </xf>
    <xf numFmtId="0" fontId="16" fillId="0" borderId="0" xfId="53" applyFont="1" applyBorder="1" applyAlignment="1">
      <alignment horizontal="center"/>
      <protection/>
    </xf>
    <xf numFmtId="0" fontId="92" fillId="0" borderId="0" xfId="53" applyFont="1" applyBorder="1" applyAlignment="1">
      <alignment horizontal="left"/>
      <protection/>
    </xf>
    <xf numFmtId="0" fontId="12" fillId="0" borderId="0" xfId="53" applyFont="1" applyAlignment="1">
      <alignment wrapText="1"/>
      <protection/>
    </xf>
    <xf numFmtId="0" fontId="16" fillId="0" borderId="0" xfId="53" applyFont="1" applyAlignment="1">
      <alignment wrapText="1"/>
      <protection/>
    </xf>
    <xf numFmtId="0" fontId="16" fillId="0" borderId="0" xfId="53" applyFont="1" applyAlignment="1">
      <alignment horizontal="left" wrapText="1"/>
      <protection/>
    </xf>
    <xf numFmtId="0" fontId="16" fillId="0" borderId="0" xfId="53" applyFont="1" applyAlignment="1">
      <alignment wrapText="1"/>
      <protection/>
    </xf>
    <xf numFmtId="0" fontId="18" fillId="0" borderId="0" xfId="53" applyFont="1" applyAlignment="1">
      <alignment horizontal="left" wrapText="1"/>
      <protection/>
    </xf>
    <xf numFmtId="0" fontId="18" fillId="0" borderId="0" xfId="53" applyFont="1" applyAlignment="1">
      <alignment wrapText="1"/>
      <protection/>
    </xf>
    <xf numFmtId="0" fontId="16" fillId="0" borderId="0" xfId="53" applyFont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M110"/>
  <sheetViews>
    <sheetView view="pageBreakPreview" zoomScale="70" zoomScaleSheetLayoutView="70" zoomScalePageLayoutView="0" workbookViewId="0" topLeftCell="A1">
      <selection activeCell="B7" sqref="B7:E7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8.421875" style="1" customWidth="1"/>
    <col min="5" max="5" width="14.7109375" style="1" customWidth="1"/>
    <col min="6" max="6" width="23.00390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4:7" ht="15">
      <c r="D2" s="2" t="s">
        <v>118</v>
      </c>
      <c r="G2" s="3"/>
    </row>
    <row r="3" ht="15">
      <c r="D3" s="1" t="s">
        <v>108</v>
      </c>
    </row>
    <row r="4" spans="3:4" ht="15">
      <c r="C4" s="4" t="s">
        <v>0</v>
      </c>
      <c r="D4" s="5">
        <v>43830</v>
      </c>
    </row>
    <row r="6" spans="2:8" ht="42.75" customHeight="1">
      <c r="B6" s="188" t="s">
        <v>1</v>
      </c>
      <c r="C6" s="188"/>
      <c r="D6" s="188"/>
      <c r="E6" s="188" t="s">
        <v>132</v>
      </c>
      <c r="F6" s="188"/>
      <c r="G6" s="188"/>
      <c r="H6" s="188"/>
    </row>
    <row r="7" spans="2:8" ht="20.25" customHeight="1">
      <c r="B7" s="188" t="s">
        <v>2</v>
      </c>
      <c r="C7" s="188"/>
      <c r="D7" s="188"/>
      <c r="E7" s="188"/>
      <c r="F7" s="189" t="s">
        <v>3</v>
      </c>
      <c r="G7" s="189"/>
      <c r="H7" s="189"/>
    </row>
    <row r="8" spans="2:9" ht="24" customHeight="1">
      <c r="B8" s="187" t="s">
        <v>4</v>
      </c>
      <c r="C8" s="187"/>
      <c r="D8" s="187"/>
      <c r="E8" s="190" t="s">
        <v>43</v>
      </c>
      <c r="F8" s="190"/>
      <c r="G8" s="190"/>
      <c r="H8" s="190"/>
      <c r="I8" s="190"/>
    </row>
    <row r="9" spans="2:4" ht="15">
      <c r="B9" s="1" t="s">
        <v>5</v>
      </c>
      <c r="D9" s="1" t="s">
        <v>88</v>
      </c>
    </row>
    <row r="10" ht="15">
      <c r="C10" s="1" t="s">
        <v>6</v>
      </c>
    </row>
    <row r="12" spans="2:7" ht="15">
      <c r="B12" s="6"/>
      <c r="C12" s="2" t="s">
        <v>7</v>
      </c>
      <c r="G12" s="7"/>
    </row>
    <row r="13" spans="2:4" ht="15">
      <c r="B13" s="6"/>
      <c r="C13" s="4" t="s">
        <v>8</v>
      </c>
      <c r="D13" s="35">
        <v>1</v>
      </c>
    </row>
    <row r="14" spans="2:13" ht="15">
      <c r="B14" s="8" t="s">
        <v>9</v>
      </c>
      <c r="K14" s="2" t="s">
        <v>10</v>
      </c>
      <c r="L14" s="9"/>
      <c r="M14" s="10" t="s">
        <v>46</v>
      </c>
    </row>
    <row r="15" spans="2:13" ht="15">
      <c r="B15" s="36" t="s">
        <v>44</v>
      </c>
      <c r="K15" s="2" t="s">
        <v>11</v>
      </c>
      <c r="L15" s="9"/>
      <c r="M15" s="6"/>
    </row>
    <row r="16" spans="2:5" ht="15">
      <c r="B16" s="2" t="s">
        <v>12</v>
      </c>
      <c r="E16" s="34" t="s">
        <v>45</v>
      </c>
    </row>
    <row r="17" spans="2:13" ht="15">
      <c r="B17" s="191" t="s">
        <v>13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</row>
    <row r="18" ht="15">
      <c r="B18" s="33" t="s">
        <v>14</v>
      </c>
    </row>
    <row r="19" spans="2:13" ht="81" customHeight="1">
      <c r="B19" s="192" t="s">
        <v>15</v>
      </c>
      <c r="C19" s="195" t="s">
        <v>16</v>
      </c>
      <c r="D19" s="196"/>
      <c r="E19" s="11"/>
      <c r="F19" s="195" t="s">
        <v>17</v>
      </c>
      <c r="G19" s="196"/>
      <c r="H19" s="196"/>
      <c r="I19" s="196"/>
      <c r="J19" s="196"/>
      <c r="K19" s="196"/>
      <c r="L19" s="196"/>
      <c r="M19" s="197"/>
    </row>
    <row r="20" spans="2:13" ht="63.75" customHeight="1">
      <c r="B20" s="193"/>
      <c r="C20" s="198" t="s">
        <v>18</v>
      </c>
      <c r="D20" s="198" t="s">
        <v>18</v>
      </c>
      <c r="E20" s="198" t="s">
        <v>18</v>
      </c>
      <c r="F20" s="192" t="s">
        <v>19</v>
      </c>
      <c r="G20" s="195" t="s">
        <v>20</v>
      </c>
      <c r="H20" s="197"/>
      <c r="I20" s="192" t="s">
        <v>21</v>
      </c>
      <c r="J20" s="192" t="s">
        <v>22</v>
      </c>
      <c r="K20" s="192" t="s">
        <v>23</v>
      </c>
      <c r="L20" s="200" t="s">
        <v>24</v>
      </c>
      <c r="M20" s="192" t="s">
        <v>25</v>
      </c>
    </row>
    <row r="21" spans="2:13" ht="51" customHeight="1">
      <c r="B21" s="194"/>
      <c r="C21" s="199"/>
      <c r="D21" s="199"/>
      <c r="E21" s="199"/>
      <c r="F21" s="194"/>
      <c r="G21" s="14" t="s">
        <v>26</v>
      </c>
      <c r="H21" s="14" t="s">
        <v>27</v>
      </c>
      <c r="I21" s="194"/>
      <c r="J21" s="194"/>
      <c r="K21" s="194"/>
      <c r="L21" s="201"/>
      <c r="M21" s="194"/>
    </row>
    <row r="22" spans="2:13" ht="54.75" customHeight="1">
      <c r="B22" s="15" t="s">
        <v>47</v>
      </c>
      <c r="C22" s="16" t="s">
        <v>28</v>
      </c>
      <c r="D22" s="13" t="s">
        <v>48</v>
      </c>
      <c r="E22" s="198" t="s">
        <v>51</v>
      </c>
      <c r="F22" s="16" t="s">
        <v>29</v>
      </c>
      <c r="G22" s="17" t="s">
        <v>30</v>
      </c>
      <c r="H22" s="14"/>
      <c r="I22" s="18">
        <f>('лозновская оош'!I22+хорошевская!I22+антоновская!I22+паршиковская!I22+дубравненская!I22+калининская!I22+маркинская!I22+камышевская!I22+новоцимлянская!I21+'лозновская сош'!I22+саркеловская!I22+красноярская!I22+'сош №3'!I22+'сош №2'!I22+лицей!I22)/15</f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61.5" customHeight="1">
      <c r="B23" s="203" t="s">
        <v>49</v>
      </c>
      <c r="C23" s="206" t="s">
        <v>31</v>
      </c>
      <c r="D23" s="206" t="s">
        <v>50</v>
      </c>
      <c r="E23" s="202"/>
      <c r="F23" s="16" t="s">
        <v>32</v>
      </c>
      <c r="G23" s="17" t="s">
        <v>30</v>
      </c>
      <c r="H23" s="14"/>
      <c r="I23" s="59">
        <f>('лозновская оош'!I23+хорошевская!I23+антоновская!I23+паршиковская!I23+дубравненская!I23+калининская!I23+маркинская!I23+камышевская!I23+новоцимлянская!I22+'лозновская сош'!I23+саркеловская!I23+красноярская!I23+'сош №3'!I23+'сош №2'!I23+лицей!I23)/15</f>
        <v>59.04666666666666</v>
      </c>
      <c r="J23" s="59">
        <f>I23</f>
        <v>59.04666666666666</v>
      </c>
      <c r="K23" s="18">
        <v>10</v>
      </c>
      <c r="L23" s="18">
        <v>0</v>
      </c>
      <c r="M23" s="12"/>
    </row>
    <row r="24" spans="2:13" ht="48" customHeight="1">
      <c r="B24" s="204"/>
      <c r="C24" s="207"/>
      <c r="D24" s="207"/>
      <c r="E24" s="202"/>
      <c r="F24" s="16" t="s">
        <v>33</v>
      </c>
      <c r="G24" s="17" t="s">
        <v>30</v>
      </c>
      <c r="H24" s="14"/>
      <c r="I24" s="18">
        <f>('лозновская оош'!I24+хорошевская!I24+антоновская!I24+паршиковская!I24+дубравненская!I24+калининская!I24+маркинская!I24+камышевская!I24+новоцимлянская!I23+'лозновская сош'!I24+саркеловская!I24+красноярская!I24+'сош №3'!I24+'сош №2'!I24+лицей!I24)/15</f>
        <v>49.2</v>
      </c>
      <c r="J24" s="18">
        <v>100</v>
      </c>
      <c r="K24" s="18">
        <v>10</v>
      </c>
      <c r="L24" s="18">
        <v>0</v>
      </c>
      <c r="M24" s="12"/>
    </row>
    <row r="25" spans="2:13" ht="60.75" customHeight="1">
      <c r="B25" s="204"/>
      <c r="C25" s="207"/>
      <c r="D25" s="207"/>
      <c r="E25" s="202"/>
      <c r="F25" s="16" t="s">
        <v>63</v>
      </c>
      <c r="G25" s="17" t="s">
        <v>30</v>
      </c>
      <c r="H25" s="14"/>
      <c r="I25" s="59">
        <f>('лозновская оош'!I25+хорошевская!I25+антоновская!I25+паршиковская!I25+дубравненская!I25+калининская!I25+маркинская!I25+камышевская!I25+новоцимлянская!I24+'лозновская сош'!I25+саркеловская!I25+красноярская!I25+'сош №3'!I25+'сош №2'!I25+лицей!I25)/15</f>
        <v>93.06666666666666</v>
      </c>
      <c r="J25" s="59">
        <f>I25</f>
        <v>93.06666666666666</v>
      </c>
      <c r="K25" s="18">
        <v>10</v>
      </c>
      <c r="L25" s="18">
        <v>0</v>
      </c>
      <c r="M25" s="12"/>
    </row>
    <row r="26" spans="2:13" ht="79.5" customHeight="1">
      <c r="B26" s="205"/>
      <c r="C26" s="208"/>
      <c r="D26" s="208"/>
      <c r="E26" s="199"/>
      <c r="F26" s="20" t="s">
        <v>34</v>
      </c>
      <c r="G26" s="21" t="s">
        <v>35</v>
      </c>
      <c r="H26" s="3"/>
      <c r="I26" s="22">
        <v>0</v>
      </c>
      <c r="J26" s="18">
        <f>I26</f>
        <v>0</v>
      </c>
      <c r="K26" s="18">
        <v>0</v>
      </c>
      <c r="L26" s="18">
        <f>I26-J26-K26</f>
        <v>0</v>
      </c>
      <c r="M26" s="3"/>
    </row>
    <row r="27" spans="2:13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192" t="s">
        <v>15</v>
      </c>
      <c r="C29" s="195" t="s">
        <v>16</v>
      </c>
      <c r="D29" s="196"/>
      <c r="E29" s="11"/>
      <c r="F29" s="195" t="s">
        <v>37</v>
      </c>
      <c r="G29" s="196"/>
      <c r="H29" s="197"/>
      <c r="I29" s="195" t="s">
        <v>37</v>
      </c>
      <c r="J29" s="196"/>
      <c r="K29" s="196"/>
      <c r="L29" s="196"/>
      <c r="M29" s="197"/>
    </row>
    <row r="30" spans="2:13" ht="15" customHeight="1">
      <c r="B30" s="193"/>
      <c r="C30" s="198" t="s">
        <v>18</v>
      </c>
      <c r="D30" s="198" t="s">
        <v>18</v>
      </c>
      <c r="E30" s="198" t="s">
        <v>18</v>
      </c>
      <c r="F30" s="192" t="s">
        <v>19</v>
      </c>
      <c r="G30" s="195" t="s">
        <v>20</v>
      </c>
      <c r="H30" s="197"/>
      <c r="I30" s="192" t="s">
        <v>21</v>
      </c>
      <c r="J30" s="192" t="s">
        <v>22</v>
      </c>
      <c r="K30" s="192" t="s">
        <v>23</v>
      </c>
      <c r="L30" s="200" t="s">
        <v>24</v>
      </c>
      <c r="M30" s="192" t="s">
        <v>25</v>
      </c>
    </row>
    <row r="31" spans="2:13" ht="111" customHeight="1">
      <c r="B31" s="194"/>
      <c r="C31" s="199"/>
      <c r="D31" s="199"/>
      <c r="E31" s="199"/>
      <c r="F31" s="194"/>
      <c r="G31" s="14" t="s">
        <v>26</v>
      </c>
      <c r="H31" s="14" t="s">
        <v>27</v>
      </c>
      <c r="I31" s="194"/>
      <c r="J31" s="194"/>
      <c r="K31" s="194"/>
      <c r="L31" s="201"/>
      <c r="M31" s="194"/>
    </row>
    <row r="32" spans="2:13" ht="42" customHeight="1">
      <c r="B32" s="19" t="s">
        <v>47</v>
      </c>
      <c r="C32" s="16" t="s">
        <v>28</v>
      </c>
      <c r="D32" s="38" t="s">
        <v>52</v>
      </c>
      <c r="E32" s="198" t="s">
        <v>51</v>
      </c>
      <c r="F32" s="26" t="s">
        <v>38</v>
      </c>
      <c r="G32" s="27" t="s">
        <v>39</v>
      </c>
      <c r="H32" s="14"/>
      <c r="I32" s="18">
        <f>'лозновская оош'!I32+хорошевская!I32+антоновская!I32+паршиковская!I32+дубравненская!I32+калининская!I32+маркинская!I32+камышевская!I32+новоцимлянская!I31+'лозновская сош'!I32+саркеловская!I32+красноярская!I32+'сош №3'!I32+'сош №2'!I32+лицей!I32</f>
        <v>1611</v>
      </c>
      <c r="J32" s="18">
        <f>'лозновская оош'!K32+хорошевская!K32+антоновская!K32+паршиковская!K32+дубравненская!K32+калининская!K32+маркинская!K32+камышевская!K32+новоцимлянская!K31+'лозновская сош'!K32+саркеловская!K32+красноярская!K32+'сош №3'!K32+'сош №2'!K32+лицей!K32</f>
        <v>1611</v>
      </c>
      <c r="K32" s="18">
        <v>10</v>
      </c>
      <c r="L32" s="18">
        <v>0</v>
      </c>
      <c r="M32" s="12"/>
    </row>
    <row r="33" spans="2:13" ht="56.25" customHeight="1">
      <c r="B33" s="19" t="s">
        <v>49</v>
      </c>
      <c r="C33" s="16" t="s">
        <v>31</v>
      </c>
      <c r="D33" s="16" t="s">
        <v>50</v>
      </c>
      <c r="E33" s="199"/>
      <c r="F33" s="26" t="s">
        <v>38</v>
      </c>
      <c r="G33" s="27" t="s">
        <v>39</v>
      </c>
      <c r="H33" s="14"/>
      <c r="I33" s="18">
        <f>'лозновская оош'!I33+хорошевская!I33+антоновская!I33+паршиковская!I33+дубравненская!I33+калининская!I33+маркинская!I33+камышевская!I33+новоцимлянская!I32+'лозновская сош'!I33+саркеловская!I33+красноярская!I33+'сош №3'!I33+'сош №2'!I33+лицей!I33</f>
        <v>31</v>
      </c>
      <c r="J33" s="18">
        <f>'лозновская оош'!K33+хорошевская!K33+антоновская!K33+паршиковская!K33+дубравненская!K33+калининская!K33+маркинская!K33+камышевская!K33+новоцимлянская!K32+'лозновская сош'!K33+саркеловская!K33+красноярская!K33+'сош №3'!K33+'сош №2'!K33+лицей!K33</f>
        <v>31</v>
      </c>
      <c r="K33" s="18">
        <v>10</v>
      </c>
      <c r="L33" s="18">
        <v>0</v>
      </c>
      <c r="M33" s="12"/>
    </row>
    <row r="35" spans="2:4" ht="15">
      <c r="B35" s="6"/>
      <c r="C35" s="4" t="s">
        <v>8</v>
      </c>
      <c r="D35" s="56">
        <v>2</v>
      </c>
    </row>
    <row r="36" spans="2:13" ht="15">
      <c r="B36" s="8" t="s">
        <v>9</v>
      </c>
      <c r="K36" s="2" t="s">
        <v>10</v>
      </c>
      <c r="L36" s="9"/>
      <c r="M36" s="10" t="s">
        <v>58</v>
      </c>
    </row>
    <row r="37" spans="2:13" ht="15">
      <c r="B37" s="54" t="s">
        <v>53</v>
      </c>
      <c r="K37" s="2" t="s">
        <v>11</v>
      </c>
      <c r="L37" s="9"/>
      <c r="M37" s="6"/>
    </row>
    <row r="38" spans="2:5" ht="15">
      <c r="B38" s="2" t="s">
        <v>12</v>
      </c>
      <c r="E38" s="46" t="s">
        <v>62</v>
      </c>
    </row>
    <row r="39" spans="2:13" ht="15">
      <c r="B39" s="191" t="s">
        <v>13</v>
      </c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</row>
    <row r="40" ht="18.75" customHeight="1">
      <c r="B40" s="55" t="s">
        <v>14</v>
      </c>
    </row>
    <row r="41" spans="2:13" ht="15" customHeight="1">
      <c r="B41" s="192" t="s">
        <v>15</v>
      </c>
      <c r="C41" s="195" t="s">
        <v>16</v>
      </c>
      <c r="D41" s="196"/>
      <c r="E41" s="11"/>
      <c r="F41" s="195" t="s">
        <v>17</v>
      </c>
      <c r="G41" s="196"/>
      <c r="H41" s="196"/>
      <c r="I41" s="196"/>
      <c r="J41" s="196"/>
      <c r="K41" s="196"/>
      <c r="L41" s="196"/>
      <c r="M41" s="197"/>
    </row>
    <row r="42" spans="2:13" ht="15.75" customHeight="1">
      <c r="B42" s="193"/>
      <c r="C42" s="198" t="s">
        <v>18</v>
      </c>
      <c r="D42" s="198" t="s">
        <v>18</v>
      </c>
      <c r="E42" s="198" t="s">
        <v>18</v>
      </c>
      <c r="F42" s="192" t="s">
        <v>19</v>
      </c>
      <c r="G42" s="195" t="s">
        <v>20</v>
      </c>
      <c r="H42" s="197"/>
      <c r="I42" s="192" t="s">
        <v>21</v>
      </c>
      <c r="J42" s="192" t="s">
        <v>22</v>
      </c>
      <c r="K42" s="192" t="s">
        <v>23</v>
      </c>
      <c r="L42" s="200" t="s">
        <v>24</v>
      </c>
      <c r="M42" s="192" t="s">
        <v>25</v>
      </c>
    </row>
    <row r="43" spans="2:13" ht="30.75">
      <c r="B43" s="194"/>
      <c r="C43" s="199"/>
      <c r="D43" s="199"/>
      <c r="E43" s="199"/>
      <c r="F43" s="194"/>
      <c r="G43" s="14" t="s">
        <v>26</v>
      </c>
      <c r="H43" s="14" t="s">
        <v>27</v>
      </c>
      <c r="I43" s="194"/>
      <c r="J43" s="194"/>
      <c r="K43" s="194"/>
      <c r="L43" s="201"/>
      <c r="M43" s="194"/>
    </row>
    <row r="44" spans="2:13" ht="36" customHeight="1">
      <c r="B44" s="15" t="s">
        <v>69</v>
      </c>
      <c r="C44" s="16" t="s">
        <v>28</v>
      </c>
      <c r="D44" s="13" t="s">
        <v>48</v>
      </c>
      <c r="E44" s="198" t="s">
        <v>51</v>
      </c>
      <c r="F44" s="16" t="s">
        <v>29</v>
      </c>
      <c r="G44" s="17" t="s">
        <v>30</v>
      </c>
      <c r="H44" s="14"/>
      <c r="I44" s="18">
        <f>(всош!I23+'лозновская оош'!I44+хорошевская!I44+антоновская!I44+паршиковская!I44+дубравненская!I44+калининская!I44+маркинская!I44+камышевская!I44+новоцимлянская!I43+'лозновская сош'!I44+саркеловская!I46+красноярская!I44+'сош №3'!I44+'сош №2'!I44+лицей!I44)/16</f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48">
      <c r="B45" s="58" t="s">
        <v>70</v>
      </c>
      <c r="C45" s="37" t="s">
        <v>31</v>
      </c>
      <c r="D45" s="37" t="s">
        <v>50</v>
      </c>
      <c r="E45" s="202"/>
      <c r="F45" s="16" t="s">
        <v>32</v>
      </c>
      <c r="G45" s="17" t="s">
        <v>30</v>
      </c>
      <c r="H45" s="14"/>
      <c r="I45" s="59">
        <f>(всош!I24+'лозновская оош'!I45+хорошевская!I45+антоновская!I45+паршиковская!I45+дубравненская!I45+калининская!I45+маркинская!I45+камышевская!I45+новоцимлянская!I44+'лозновская сош'!I45+саркеловская!I47+красноярская!I45+'сош №3'!I45+'сош №2'!I45+лицей!I45)/16</f>
        <v>69.69375</v>
      </c>
      <c r="J45" s="59">
        <f>I45</f>
        <v>69.69375</v>
      </c>
      <c r="K45" s="18">
        <v>10</v>
      </c>
      <c r="L45" s="18">
        <v>0</v>
      </c>
      <c r="M45" s="12"/>
    </row>
    <row r="46" spans="2:13" ht="24">
      <c r="B46" s="203" t="s">
        <v>55</v>
      </c>
      <c r="C46" s="206" t="s">
        <v>28</v>
      </c>
      <c r="D46" s="206" t="s">
        <v>57</v>
      </c>
      <c r="E46" s="202"/>
      <c r="F46" s="16" t="s">
        <v>33</v>
      </c>
      <c r="G46" s="17" t="s">
        <v>30</v>
      </c>
      <c r="H46" s="14"/>
      <c r="I46" s="59" t="e">
        <f>(всош!I25+'лозновская оош'!I46+хорошевская!I46+антоновская!I46+паршиковская!I46+дубравненская!I46+калининская!I46+маркинская!I46+камышевская!#REF!+новоцимлянская!#REF!+'лозновская сош'!I46+саркеловская!#REF!+красноярская!#REF!+'сош №3'!#REF!+'сош №2'!#REF!+лицей!#REF!)/16</f>
        <v>#REF!</v>
      </c>
      <c r="J46" s="59" t="e">
        <f>I46</f>
        <v>#REF!</v>
      </c>
      <c r="K46" s="18">
        <v>10</v>
      </c>
      <c r="L46" s="18">
        <v>0</v>
      </c>
      <c r="M46" s="12"/>
    </row>
    <row r="47" spans="2:13" ht="60">
      <c r="B47" s="204"/>
      <c r="C47" s="207"/>
      <c r="D47" s="207"/>
      <c r="E47" s="202"/>
      <c r="F47" s="16" t="s">
        <v>63</v>
      </c>
      <c r="G47" s="17" t="s">
        <v>30</v>
      </c>
      <c r="H47" s="14"/>
      <c r="I47" s="18" t="e">
        <f>(всош!I26+'лозновская оош'!I47+хорошевская!I47+антоновская!I47+паршиковская!I47+дубравненская!I47+калининская!I47+маркинская!I47+камышевская!#REF!+новоцимлянская!#REF!+'лозновская сош'!#REF!+саркеловская!#REF!+красноярская!#REF!+'сош №3'!#REF!+'сош №2'!#REF!+лицей!#REF!)/16</f>
        <v>#REF!</v>
      </c>
      <c r="J47" s="18" t="e">
        <f>I47</f>
        <v>#REF!</v>
      </c>
      <c r="K47" s="18">
        <v>10</v>
      </c>
      <c r="L47" s="18">
        <v>0</v>
      </c>
      <c r="M47" s="12"/>
    </row>
    <row r="48" spans="2:13" ht="72">
      <c r="B48" s="205"/>
      <c r="C48" s="208"/>
      <c r="D48" s="208"/>
      <c r="E48" s="199"/>
      <c r="F48" s="20" t="s">
        <v>34</v>
      </c>
      <c r="G48" s="21" t="s">
        <v>35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5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192" t="s">
        <v>15</v>
      </c>
      <c r="C51" s="195" t="s">
        <v>16</v>
      </c>
      <c r="D51" s="196"/>
      <c r="E51" s="11"/>
      <c r="F51" s="195" t="s">
        <v>37</v>
      </c>
      <c r="G51" s="196"/>
      <c r="H51" s="197"/>
      <c r="I51" s="195" t="s">
        <v>37</v>
      </c>
      <c r="J51" s="196"/>
      <c r="K51" s="196"/>
      <c r="L51" s="196"/>
      <c r="M51" s="197"/>
    </row>
    <row r="52" spans="2:13" ht="15.75" customHeight="1">
      <c r="B52" s="193"/>
      <c r="C52" s="198" t="s">
        <v>18</v>
      </c>
      <c r="D52" s="198" t="s">
        <v>18</v>
      </c>
      <c r="E52" s="198" t="s">
        <v>18</v>
      </c>
      <c r="F52" s="192" t="s">
        <v>19</v>
      </c>
      <c r="G52" s="195" t="s">
        <v>20</v>
      </c>
      <c r="H52" s="197"/>
      <c r="I52" s="192" t="s">
        <v>21</v>
      </c>
      <c r="J52" s="192" t="s">
        <v>22</v>
      </c>
      <c r="K52" s="192" t="s">
        <v>23</v>
      </c>
      <c r="L52" s="200" t="s">
        <v>24</v>
      </c>
      <c r="M52" s="192" t="s">
        <v>25</v>
      </c>
    </row>
    <row r="53" spans="2:13" ht="30.75">
      <c r="B53" s="194"/>
      <c r="C53" s="199"/>
      <c r="D53" s="199"/>
      <c r="E53" s="199"/>
      <c r="F53" s="194"/>
      <c r="G53" s="14" t="s">
        <v>26</v>
      </c>
      <c r="H53" s="14" t="s">
        <v>27</v>
      </c>
      <c r="I53" s="194"/>
      <c r="J53" s="194"/>
      <c r="K53" s="194"/>
      <c r="L53" s="201"/>
      <c r="M53" s="194"/>
    </row>
    <row r="54" spans="2:13" ht="36" customHeight="1">
      <c r="B54" s="19" t="s">
        <v>69</v>
      </c>
      <c r="C54" s="16" t="s">
        <v>28</v>
      </c>
      <c r="D54" s="38" t="s">
        <v>52</v>
      </c>
      <c r="E54" s="198" t="s">
        <v>51</v>
      </c>
      <c r="F54" s="26" t="s">
        <v>38</v>
      </c>
      <c r="G54" s="27" t="s">
        <v>39</v>
      </c>
      <c r="H54" s="14"/>
      <c r="I54" s="18">
        <f>всош!I33+'лозновская оош'!I54+хорошевская!I54+антоновская!I54+паршиковская!I54+дубравненская!I54+калининская!I54+маркинская!I54+камышевская!I53+новоцимлянская!I53+'лозновская сош'!I53+саркеловская!I56+красноярская!I54+'сош №3'!I54+'сош №2'!I54+лицей!I54</f>
        <v>1774</v>
      </c>
      <c r="J54" s="18">
        <f>всош!K33+'лозновская оош'!K54+хорошевская!K54+антоновская!K54+паршиковская!K54+дубравненская!K54+калининская!K54+маркинская!K54+камышевская!K53+новоцимлянская!K53+'лозновская сош'!K53+саркеловская!K56+красноярская!K54+'сош №3'!K54+'сош №2'!K54+лицей!K54</f>
        <v>1763</v>
      </c>
      <c r="K54" s="18">
        <v>10</v>
      </c>
      <c r="L54" s="18">
        <v>0</v>
      </c>
      <c r="M54" s="12"/>
    </row>
    <row r="55" spans="2:13" ht="36">
      <c r="B55" s="19" t="s">
        <v>70</v>
      </c>
      <c r="C55" s="16" t="s">
        <v>31</v>
      </c>
      <c r="D55" s="16" t="s">
        <v>50</v>
      </c>
      <c r="E55" s="202"/>
      <c r="F55" s="26" t="s">
        <v>38</v>
      </c>
      <c r="G55" s="27" t="s">
        <v>39</v>
      </c>
      <c r="H55" s="14"/>
      <c r="I55" s="18">
        <f>всош!I34+'лозновская оош'!I55+хорошевская!I55+антоновская!I55+паршиковская!I55+дубравненская!I55+калининская!I55+маркинская!I55+камышевская!I54+новоцимлянская!I54+'лозновская сош'!I54+саркеловская!I57+красноярская!I55+'сош №3'!I55+'сош №2'!I55+лицей!I55</f>
        <v>20</v>
      </c>
      <c r="J55" s="18">
        <f>всош!K56+'лозновская оош'!K55+хорошевская!K55+антоновская!K55+паршиковская!K55+дубравненская!K55+калининская!K55+маркинская!K55+камышевская!K54+новоцимлянская!K54+'лозновская сош'!K54+саркеловская!K57+красноярская!K55+'сош №3'!K55+'сош №2'!K55+лицей!K55</f>
        <v>20</v>
      </c>
      <c r="K55" s="18">
        <v>10</v>
      </c>
      <c r="L55" s="18">
        <v>0</v>
      </c>
      <c r="M55" s="12"/>
    </row>
    <row r="56" spans="2:13" ht="57" customHeight="1">
      <c r="B56" s="19" t="s">
        <v>55</v>
      </c>
      <c r="C56" s="47" t="s">
        <v>28</v>
      </c>
      <c r="D56" s="47" t="s">
        <v>56</v>
      </c>
      <c r="E56" s="208"/>
      <c r="F56" s="48" t="s">
        <v>38</v>
      </c>
      <c r="G56" s="27" t="s">
        <v>39</v>
      </c>
      <c r="H56" s="14"/>
      <c r="I56" s="49" t="e">
        <f>'лозновская оош'!#REF!+хорошевская!#REF!+антоновская!#REF!+паршиковская!#REF!+дубравненская!#REF!+калининская!I56+маркинская!I56+маркинская!I56+камышевская!#REF!+новоцимлянская!#REF!+'лозновская сош'!#REF!+саркеловская!#REF!+красноярская!#REF!+'сош №3'!#REF!+'сош №2'!#REF!+лицей!#REF!</f>
        <v>#REF!</v>
      </c>
      <c r="J56" s="49" t="e">
        <f>'лозновская оош'!#REF!+хорошевская!#REF!+антоновская!#REF!+паршиковская!#REF!+дубравненская!#REF!+калининская!K56+маркинская!K56+камышевская!#REF!+новоцимлянская!#REF!+'лозновская сош'!#REF!+саркеловская!#REF!+красноярская!#REF!+'сош №3'!#REF!+'сош №2'!#REF!+лицей!#REF!</f>
        <v>#REF!</v>
      </c>
      <c r="K56" s="49">
        <v>10</v>
      </c>
      <c r="L56" s="49">
        <v>0</v>
      </c>
      <c r="M56" s="25"/>
    </row>
    <row r="57" spans="2:13" ht="15">
      <c r="B57" s="43"/>
      <c r="C57" s="40"/>
      <c r="D57" s="40"/>
      <c r="E57" s="41"/>
      <c r="F57" s="44"/>
      <c r="G57" s="45"/>
      <c r="H57" s="39"/>
      <c r="I57" s="42"/>
      <c r="J57" s="42"/>
      <c r="K57" s="42"/>
      <c r="L57" s="42"/>
      <c r="M57" s="32"/>
    </row>
    <row r="58" spans="2:4" ht="15">
      <c r="B58" s="6"/>
      <c r="C58" s="4" t="s">
        <v>8</v>
      </c>
      <c r="D58" s="53">
        <v>3</v>
      </c>
    </row>
    <row r="59" spans="2:13" ht="15">
      <c r="B59" s="8" t="s">
        <v>9</v>
      </c>
      <c r="K59" s="2" t="s">
        <v>10</v>
      </c>
      <c r="L59" s="9"/>
      <c r="M59" s="10" t="s">
        <v>61</v>
      </c>
    </row>
    <row r="60" spans="2:13" ht="15">
      <c r="B60" s="50" t="s">
        <v>60</v>
      </c>
      <c r="K60" s="2" t="s">
        <v>11</v>
      </c>
      <c r="L60" s="9"/>
      <c r="M60" s="6"/>
    </row>
    <row r="61" spans="2:5" ht="15">
      <c r="B61" s="2" t="s">
        <v>12</v>
      </c>
      <c r="E61" s="51" t="s">
        <v>45</v>
      </c>
    </row>
    <row r="62" spans="2:13" ht="15">
      <c r="B62" s="191" t="s">
        <v>13</v>
      </c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</row>
    <row r="63" ht="15">
      <c r="B63" s="52" t="s">
        <v>14</v>
      </c>
    </row>
    <row r="64" spans="2:13" ht="15">
      <c r="B64" s="192" t="s">
        <v>15</v>
      </c>
      <c r="C64" s="195" t="s">
        <v>16</v>
      </c>
      <c r="D64" s="196"/>
      <c r="E64" s="11"/>
      <c r="F64" s="195" t="s">
        <v>17</v>
      </c>
      <c r="G64" s="196"/>
      <c r="H64" s="196"/>
      <c r="I64" s="196"/>
      <c r="J64" s="196"/>
      <c r="K64" s="196"/>
      <c r="L64" s="196"/>
      <c r="M64" s="197"/>
    </row>
    <row r="65" spans="2:13" ht="15">
      <c r="B65" s="193"/>
      <c r="C65" s="198" t="s">
        <v>18</v>
      </c>
      <c r="D65" s="198" t="s">
        <v>18</v>
      </c>
      <c r="E65" s="198" t="s">
        <v>18</v>
      </c>
      <c r="F65" s="192" t="s">
        <v>19</v>
      </c>
      <c r="G65" s="195" t="s">
        <v>20</v>
      </c>
      <c r="H65" s="197"/>
      <c r="I65" s="192" t="s">
        <v>21</v>
      </c>
      <c r="J65" s="192" t="s">
        <v>22</v>
      </c>
      <c r="K65" s="192" t="s">
        <v>23</v>
      </c>
      <c r="L65" s="200" t="s">
        <v>24</v>
      </c>
      <c r="M65" s="192" t="s">
        <v>25</v>
      </c>
    </row>
    <row r="66" spans="2:13" ht="30.75">
      <c r="B66" s="194"/>
      <c r="C66" s="199"/>
      <c r="D66" s="199"/>
      <c r="E66" s="199"/>
      <c r="F66" s="194"/>
      <c r="G66" s="14" t="s">
        <v>26</v>
      </c>
      <c r="H66" s="14" t="s">
        <v>27</v>
      </c>
      <c r="I66" s="194"/>
      <c r="J66" s="194"/>
      <c r="K66" s="194"/>
      <c r="L66" s="201"/>
      <c r="M66" s="194"/>
    </row>
    <row r="67" spans="2:13" ht="36">
      <c r="B67" s="15" t="s">
        <v>66</v>
      </c>
      <c r="C67" s="16" t="s">
        <v>28</v>
      </c>
      <c r="D67" s="13" t="s">
        <v>48</v>
      </c>
      <c r="E67" s="198" t="s">
        <v>51</v>
      </c>
      <c r="F67" s="16" t="s">
        <v>29</v>
      </c>
      <c r="G67" s="17" t="s">
        <v>30</v>
      </c>
      <c r="H67" s="14"/>
      <c r="I67" s="18">
        <f>(всош!I45+паршиковская!I66+калининская!I67+маркинская!I67+камышевская!I65+новоцимлянская!I65+'лозновская сош'!I65+саркеловская!I68+красноярская!I66+'сош №3'!I66+'сош №2'!I66+лицей!I66)/12</f>
        <v>100</v>
      </c>
      <c r="J67" s="18">
        <f>I67</f>
        <v>100</v>
      </c>
      <c r="K67" s="18">
        <v>10</v>
      </c>
      <c r="L67" s="18">
        <v>0</v>
      </c>
      <c r="M67" s="12"/>
    </row>
    <row r="68" spans="2:13" ht="48">
      <c r="B68" s="58" t="s">
        <v>76</v>
      </c>
      <c r="C68" s="37" t="s">
        <v>31</v>
      </c>
      <c r="D68" s="37" t="s">
        <v>50</v>
      </c>
      <c r="E68" s="202"/>
      <c r="F68" s="16" t="s">
        <v>32</v>
      </c>
      <c r="G68" s="17" t="s">
        <v>30</v>
      </c>
      <c r="H68" s="14"/>
      <c r="I68" s="59">
        <f>(всош!I46+паршиковская!I67+калининская!I45+маркинская!I68+камышевская!I66+новоцимлянская!I66+'лозновская сош'!I66+саркеловская!I69+красноярская!I67+'сош №3'!I67+'сош №2'!I67+лицей!I67)/16</f>
        <v>60.49375</v>
      </c>
      <c r="J68" s="59">
        <f>I68</f>
        <v>60.49375</v>
      </c>
      <c r="K68" s="18">
        <v>10</v>
      </c>
      <c r="L68" s="18">
        <v>0</v>
      </c>
      <c r="M68" s="12"/>
    </row>
    <row r="69" spans="2:13" ht="24">
      <c r="B69" s="203" t="s">
        <v>68</v>
      </c>
      <c r="C69" s="206" t="s">
        <v>28</v>
      </c>
      <c r="D69" s="206" t="s">
        <v>57</v>
      </c>
      <c r="E69" s="202"/>
      <c r="F69" s="16" t="s">
        <v>33</v>
      </c>
      <c r="G69" s="17" t="s">
        <v>30</v>
      </c>
      <c r="H69" s="14"/>
      <c r="I69" s="59" t="e">
        <f>(всош!I47+паршиковская!I68+калининская!I69+маркинская!I69+камышевская!#REF!+новоцимлянская!#REF!+'лозновская сош'!I67+саркеловская!#REF!+красноярская!#REF!+'сош №3'!#REF!+'сош №2'!#REF!+лицей!#REF!)/16</f>
        <v>#REF!</v>
      </c>
      <c r="J69" s="59" t="e">
        <f>I69</f>
        <v>#REF!</v>
      </c>
      <c r="K69" s="18">
        <v>10</v>
      </c>
      <c r="L69" s="18">
        <v>0</v>
      </c>
      <c r="M69" s="12"/>
    </row>
    <row r="70" spans="2:13" ht="60">
      <c r="B70" s="204"/>
      <c r="C70" s="207"/>
      <c r="D70" s="207"/>
      <c r="E70" s="202"/>
      <c r="F70" s="16" t="s">
        <v>63</v>
      </c>
      <c r="G70" s="17" t="s">
        <v>30</v>
      </c>
      <c r="H70" s="14"/>
      <c r="I70" s="18" t="e">
        <f>(всош!I48+паршиковская!#REF!+калининская!#REF!+маркинская!#REF!+камышевская!#REF!+новоцимлянская!#REF!+'лозновская сош'!#REF!+саркеловская!#REF!+красноярская!#REF!+'сош №3'!#REF!+'сош №2'!#REF!+лицей!#REF!)/12</f>
        <v>#REF!</v>
      </c>
      <c r="J70" s="18" t="e">
        <f>I70</f>
        <v>#REF!</v>
      </c>
      <c r="K70" s="18">
        <v>10</v>
      </c>
      <c r="L70" s="18">
        <v>0</v>
      </c>
      <c r="M70" s="12"/>
    </row>
    <row r="71" spans="2:13" ht="72">
      <c r="B71" s="205"/>
      <c r="C71" s="208"/>
      <c r="D71" s="208"/>
      <c r="E71" s="199"/>
      <c r="F71" s="20" t="s">
        <v>34</v>
      </c>
      <c r="G71" s="21" t="s">
        <v>35</v>
      </c>
      <c r="H71" s="3"/>
      <c r="I71" s="22">
        <v>0</v>
      </c>
      <c r="J71" s="18">
        <f>I71</f>
        <v>0</v>
      </c>
      <c r="K71" s="18">
        <v>0</v>
      </c>
      <c r="L71" s="18">
        <f>I71-J71-K71</f>
        <v>0</v>
      </c>
      <c r="M71" s="3"/>
    </row>
    <row r="72" spans="2:13" ht="1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2" ht="15">
      <c r="B73" s="52" t="s">
        <v>36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2:13" ht="15">
      <c r="B74" s="192" t="s">
        <v>15</v>
      </c>
      <c r="C74" s="195" t="s">
        <v>16</v>
      </c>
      <c r="D74" s="196"/>
      <c r="E74" s="11"/>
      <c r="F74" s="195" t="s">
        <v>37</v>
      </c>
      <c r="G74" s="196"/>
      <c r="H74" s="197"/>
      <c r="I74" s="195" t="s">
        <v>37</v>
      </c>
      <c r="J74" s="196"/>
      <c r="K74" s="196"/>
      <c r="L74" s="196"/>
      <c r="M74" s="197"/>
    </row>
    <row r="75" spans="2:13" ht="15">
      <c r="B75" s="193"/>
      <c r="C75" s="198" t="s">
        <v>18</v>
      </c>
      <c r="D75" s="198" t="s">
        <v>18</v>
      </c>
      <c r="E75" s="198" t="s">
        <v>18</v>
      </c>
      <c r="F75" s="192" t="s">
        <v>19</v>
      </c>
      <c r="G75" s="195" t="s">
        <v>20</v>
      </c>
      <c r="H75" s="197"/>
      <c r="I75" s="192" t="s">
        <v>21</v>
      </c>
      <c r="J75" s="192" t="s">
        <v>22</v>
      </c>
      <c r="K75" s="192" t="s">
        <v>23</v>
      </c>
      <c r="L75" s="200" t="s">
        <v>24</v>
      </c>
      <c r="M75" s="192" t="s">
        <v>25</v>
      </c>
    </row>
    <row r="76" spans="2:13" ht="30.75">
      <c r="B76" s="194"/>
      <c r="C76" s="199"/>
      <c r="D76" s="199"/>
      <c r="E76" s="199"/>
      <c r="F76" s="194"/>
      <c r="G76" s="14" t="s">
        <v>26</v>
      </c>
      <c r="H76" s="14" t="s">
        <v>27</v>
      </c>
      <c r="I76" s="194"/>
      <c r="J76" s="194"/>
      <c r="K76" s="194"/>
      <c r="L76" s="201"/>
      <c r="M76" s="194"/>
    </row>
    <row r="77" spans="2:13" ht="36">
      <c r="B77" s="19" t="s">
        <v>77</v>
      </c>
      <c r="C77" s="16" t="s">
        <v>28</v>
      </c>
      <c r="D77" s="38" t="s">
        <v>52</v>
      </c>
      <c r="E77" s="198" t="s">
        <v>51</v>
      </c>
      <c r="F77" s="26" t="s">
        <v>38</v>
      </c>
      <c r="G77" s="27" t="s">
        <v>39</v>
      </c>
      <c r="H77" s="14"/>
      <c r="I77" s="18">
        <f>всош!I55+паршиковская!I75+калининская!I76+маркинская!I76+камышевская!I75+новоцимлянская!I74+'лозновская сош'!I74+саркеловская!I77+красноярская!I75+'сош №3'!I75+'сош №2'!I75+лицей!I75</f>
        <v>314</v>
      </c>
      <c r="J77" s="18">
        <f>всош!K55+паршиковская!K75+калининская!K76+маркинская!K76+камышевская!K75+новоцимлянская!K74+'лозновская сош'!K74+саркеловская!K77+красноярская!K75+'сош №3'!K75+'сош №2'!K75+лицей!K75</f>
        <v>300</v>
      </c>
      <c r="K77" s="18">
        <v>10</v>
      </c>
      <c r="L77" s="18">
        <v>0</v>
      </c>
      <c r="M77" s="12"/>
    </row>
    <row r="78" spans="2:13" ht="36">
      <c r="B78" s="19" t="s">
        <v>67</v>
      </c>
      <c r="C78" s="16" t="s">
        <v>31</v>
      </c>
      <c r="D78" s="16" t="s">
        <v>50</v>
      </c>
      <c r="E78" s="202"/>
      <c r="F78" s="26" t="s">
        <v>38</v>
      </c>
      <c r="G78" s="27" t="s">
        <v>39</v>
      </c>
      <c r="H78" s="14"/>
      <c r="I78" s="18">
        <f>всош!I56+паршиковская!I76+калининская!I77+маркинская!I77+камышевская!I76+новоцимлянская!I75+'лозновская сош'!I75+саркеловская!I78+красноярская!I76+'сош №3'!I76+'сош №2'!I76+лицей!I76</f>
        <v>2</v>
      </c>
      <c r="J78" s="18">
        <f>всош!K56+паршиковская!K76+калининская!K77+маркинская!K77+камышевская!K76+новоцимлянская!K75+'лозновская сош'!K75+саркеловская!K78+красноярская!K76+'сош №3'!K76+'сош №2'!K76+лицей!K76</f>
        <v>2</v>
      </c>
      <c r="K78" s="18">
        <v>10</v>
      </c>
      <c r="L78" s="18">
        <v>0</v>
      </c>
      <c r="M78" s="12"/>
    </row>
    <row r="79" spans="2:13" ht="96">
      <c r="B79" s="19" t="s">
        <v>68</v>
      </c>
      <c r="C79" s="47" t="s">
        <v>28</v>
      </c>
      <c r="D79" s="47" t="s">
        <v>56</v>
      </c>
      <c r="E79" s="208"/>
      <c r="F79" s="48" t="s">
        <v>38</v>
      </c>
      <c r="G79" s="27" t="s">
        <v>39</v>
      </c>
      <c r="H79" s="14"/>
      <c r="I79" s="49" t="e">
        <f>паршиковская!#REF!+калининская!I78+маркинская!I78+камышевская!#REF!+новоцимлянская!#REF!+'лозновская сош'!#REF!+саркеловская!#REF!+красноярская!#REF!+'сош №3'!#REF!+'сош №2'!#REF!+лицей!#REF!</f>
        <v>#REF!</v>
      </c>
      <c r="J79" s="49" t="e">
        <f>паршиковская!#REF!+дубравненская!#REF!+калининская!K78+маркинская!K78+камышевская!#REF!+новоцимлянская!#REF!+'лозновская сош'!#REF!+саркеловская!#REF!+красноярская!#REF!+'сош №3'!#REF!+'сош №2'!#REF!+лицей!#REF!</f>
        <v>#REF!</v>
      </c>
      <c r="K79" s="49">
        <v>10</v>
      </c>
      <c r="L79" s="49">
        <v>0</v>
      </c>
      <c r="M79" s="25"/>
    </row>
    <row r="81" spans="9:11" ht="15">
      <c r="I81" s="1" t="e">
        <f>I32+I33+I54+I55+I56+I77+I78+I79</f>
        <v>#REF!</v>
      </c>
      <c r="J81" s="1" t="e">
        <f>J32+J33+J54+J55+J56+J77+J78+J79</f>
        <v>#REF!</v>
      </c>
      <c r="K81" s="131" t="e">
        <f>I81/J81*100</f>
        <v>#REF!</v>
      </c>
    </row>
    <row r="82" spans="2:8" ht="15">
      <c r="B82" s="28" t="s">
        <v>59</v>
      </c>
      <c r="C82" s="28"/>
      <c r="D82" s="28"/>
      <c r="E82" s="28" t="s">
        <v>40</v>
      </c>
      <c r="F82" s="28"/>
      <c r="G82" s="28"/>
      <c r="H82" s="28"/>
    </row>
    <row r="83" spans="2:8" ht="15">
      <c r="B83" s="29">
        <f>D4</f>
        <v>43830</v>
      </c>
      <c r="C83" s="28"/>
      <c r="D83" s="28"/>
      <c r="E83" s="30" t="s">
        <v>41</v>
      </c>
      <c r="F83" s="28"/>
      <c r="G83" s="30" t="s">
        <v>42</v>
      </c>
      <c r="H83" s="28"/>
    </row>
    <row r="84" spans="2:12" ht="1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0" ht="15">
      <c r="B87" s="28"/>
      <c r="C87" s="28"/>
      <c r="D87" s="28"/>
      <c r="E87" s="28"/>
      <c r="F87" s="28"/>
      <c r="G87" s="28"/>
      <c r="H87" s="28"/>
      <c r="I87" s="28"/>
      <c r="J87" s="28"/>
    </row>
    <row r="88" spans="2:12" ht="15">
      <c r="B88" s="28"/>
      <c r="C88" s="28"/>
      <c r="D88" s="28"/>
      <c r="E88" s="28"/>
      <c r="F88" s="28"/>
      <c r="G88" s="28"/>
      <c r="H88" s="28"/>
      <c r="I88" s="28"/>
      <c r="J88" s="28"/>
      <c r="K88" s="6"/>
      <c r="L88" s="6"/>
    </row>
    <row r="89" spans="2:10" ht="15">
      <c r="B89" s="28"/>
      <c r="C89" s="28"/>
      <c r="D89" s="28"/>
      <c r="E89" s="28"/>
      <c r="F89" s="28"/>
      <c r="G89" s="28"/>
      <c r="H89" s="28"/>
      <c r="I89" s="28"/>
      <c r="J89" s="28"/>
    </row>
    <row r="90" spans="2:12" ht="15">
      <c r="B90" s="28"/>
      <c r="C90" s="28"/>
      <c r="D90" s="28"/>
      <c r="E90" s="28"/>
      <c r="F90" s="28"/>
      <c r="G90" s="28"/>
      <c r="H90" s="28"/>
      <c r="I90" s="28"/>
      <c r="J90" s="28"/>
      <c r="K90" s="31"/>
      <c r="L90" s="31"/>
    </row>
    <row r="91" spans="2:12" ht="83.25" customHeight="1">
      <c r="B91" s="28"/>
      <c r="C91" s="28"/>
      <c r="D91" s="28"/>
      <c r="E91" s="28"/>
      <c r="F91" s="28"/>
      <c r="G91" s="28"/>
      <c r="H91" s="28"/>
      <c r="I91" s="28"/>
      <c r="J91" s="28"/>
      <c r="K91" s="32"/>
      <c r="L91" s="32"/>
    </row>
    <row r="92" spans="2:12" ht="61.5" customHeight="1">
      <c r="B92" s="28"/>
      <c r="C92" s="28"/>
      <c r="D92" s="28"/>
      <c r="E92" s="28"/>
      <c r="F92" s="28"/>
      <c r="G92" s="28"/>
      <c r="H92" s="28"/>
      <c r="I92" s="28"/>
      <c r="J92" s="28"/>
      <c r="K92" s="32"/>
      <c r="L92" s="32"/>
    </row>
    <row r="93" spans="2:12" ht="15">
      <c r="B93" s="28"/>
      <c r="C93" s="28"/>
      <c r="D93" s="28"/>
      <c r="E93" s="28"/>
      <c r="F93" s="28"/>
      <c r="G93" s="28"/>
      <c r="H93" s="28"/>
      <c r="I93" s="28"/>
      <c r="J93" s="28"/>
      <c r="K93" s="23"/>
      <c r="L93" s="23"/>
    </row>
    <row r="94" spans="2:12" ht="15">
      <c r="B94" s="28"/>
      <c r="C94" s="28"/>
      <c r="D94" s="28"/>
      <c r="E94" s="28"/>
      <c r="F94" s="28"/>
      <c r="G94" s="28"/>
      <c r="H94" s="28"/>
      <c r="I94" s="28"/>
      <c r="J94" s="28"/>
      <c r="K94" s="23"/>
      <c r="L94" s="23"/>
    </row>
    <row r="95" spans="2:12" ht="15">
      <c r="B95" s="28"/>
      <c r="C95" s="28"/>
      <c r="D95" s="28"/>
      <c r="E95" s="28"/>
      <c r="F95" s="28"/>
      <c r="G95" s="28"/>
      <c r="H95" s="28"/>
      <c r="I95" s="28"/>
      <c r="J95" s="28"/>
      <c r="K95" s="23"/>
      <c r="L95" s="23"/>
    </row>
    <row r="96" spans="2:12" ht="15">
      <c r="B96" s="28"/>
      <c r="C96" s="28"/>
      <c r="D96" s="28"/>
      <c r="E96" s="28"/>
      <c r="F96" s="28"/>
      <c r="G96" s="28"/>
      <c r="H96" s="28"/>
      <c r="I96" s="28"/>
      <c r="J96" s="28"/>
      <c r="K96" s="23"/>
      <c r="L96" s="23"/>
    </row>
    <row r="97" spans="2:12" ht="15">
      <c r="B97" s="28"/>
      <c r="C97" s="28"/>
      <c r="D97" s="28"/>
      <c r="E97" s="28"/>
      <c r="F97" s="28"/>
      <c r="G97" s="28"/>
      <c r="H97" s="28"/>
      <c r="I97" s="28"/>
      <c r="J97" s="28"/>
      <c r="K97" s="23"/>
      <c r="L97" s="23"/>
    </row>
    <row r="98" spans="2:12" ht="15">
      <c r="B98" s="28"/>
      <c r="C98" s="28"/>
      <c r="D98" s="28"/>
      <c r="E98" s="28"/>
      <c r="F98" s="28"/>
      <c r="G98" s="28"/>
      <c r="H98" s="28"/>
      <c r="I98" s="28"/>
      <c r="J98" s="28"/>
      <c r="K98" s="23"/>
      <c r="L98" s="23"/>
    </row>
    <row r="99" spans="2:10" ht="15">
      <c r="B99" s="28"/>
      <c r="C99" s="28"/>
      <c r="D99" s="28"/>
      <c r="E99" s="28"/>
      <c r="F99" s="28"/>
      <c r="G99" s="28"/>
      <c r="H99" s="28"/>
      <c r="I99" s="28"/>
      <c r="J99" s="28"/>
    </row>
    <row r="100" spans="2:10" ht="15"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2:10" ht="15"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2:10" ht="15"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2:10" ht="15"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2:10" ht="15"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2:12" ht="15">
      <c r="B105" s="28"/>
      <c r="C105" s="28"/>
      <c r="D105" s="28"/>
      <c r="E105" s="28"/>
      <c r="F105" s="28"/>
      <c r="G105" s="28"/>
      <c r="H105" s="28"/>
      <c r="I105" s="28"/>
      <c r="J105" s="28"/>
      <c r="K105" s="31"/>
      <c r="L105" s="31"/>
    </row>
    <row r="106" spans="2:12" ht="29.2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31"/>
      <c r="L106" s="31"/>
    </row>
    <row r="107" spans="2:12" ht="15">
      <c r="B107" s="28"/>
      <c r="C107" s="28"/>
      <c r="D107" s="28"/>
      <c r="E107" s="28"/>
      <c r="F107" s="28"/>
      <c r="G107" s="28"/>
      <c r="H107" s="28"/>
      <c r="I107" s="28"/>
      <c r="J107" s="28"/>
      <c r="K107" s="31"/>
      <c r="L107" s="31"/>
    </row>
    <row r="108" spans="2:12" ht="15">
      <c r="B108" s="28"/>
      <c r="C108" s="28"/>
      <c r="D108" s="28"/>
      <c r="E108" s="28"/>
      <c r="F108" s="28"/>
      <c r="G108" s="28"/>
      <c r="H108" s="28"/>
      <c r="I108" s="28"/>
      <c r="J108" s="28"/>
      <c r="K108" s="23"/>
      <c r="L108" s="23"/>
    </row>
    <row r="109" spans="2:12" ht="15">
      <c r="B109" s="28"/>
      <c r="C109" s="28"/>
      <c r="D109" s="28"/>
      <c r="E109" s="28"/>
      <c r="F109" s="28"/>
      <c r="G109" s="28"/>
      <c r="H109" s="28"/>
      <c r="I109" s="28"/>
      <c r="J109" s="28"/>
      <c r="K109" s="23"/>
      <c r="L109" s="23"/>
    </row>
    <row r="110" spans="2:10" ht="15">
      <c r="B110" s="28"/>
      <c r="C110" s="28"/>
      <c r="D110" s="28"/>
      <c r="E110" s="28"/>
      <c r="F110" s="28"/>
      <c r="G110" s="28"/>
      <c r="H110" s="28"/>
      <c r="I110" s="28"/>
      <c r="J110" s="28"/>
    </row>
  </sheetData>
  <sheetProtection/>
  <mergeCells count="105"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K65:K66"/>
    <mergeCell ref="D65:D66"/>
    <mergeCell ref="E65:E66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I65:I66"/>
    <mergeCell ref="J65:J66"/>
    <mergeCell ref="J52:J53"/>
    <mergeCell ref="K52:K53"/>
    <mergeCell ref="L52:L53"/>
    <mergeCell ref="M52:M53"/>
    <mergeCell ref="L65:L66"/>
    <mergeCell ref="M65:M66"/>
    <mergeCell ref="F64:M64"/>
    <mergeCell ref="G52:H52"/>
    <mergeCell ref="E54:E56"/>
    <mergeCell ref="B62:M62"/>
    <mergeCell ref="B51:B53"/>
    <mergeCell ref="C51:D51"/>
    <mergeCell ref="F51:H51"/>
    <mergeCell ref="I51:M51"/>
    <mergeCell ref="C52:C53"/>
    <mergeCell ref="D52:D53"/>
    <mergeCell ref="E52:E53"/>
    <mergeCell ref="F52:F53"/>
    <mergeCell ref="I52:I53"/>
    <mergeCell ref="K42:K43"/>
    <mergeCell ref="L42:L43"/>
    <mergeCell ref="M42:M43"/>
    <mergeCell ref="E44:E48"/>
    <mergeCell ref="G42:H42"/>
    <mergeCell ref="I42:I43"/>
    <mergeCell ref="J42:J43"/>
    <mergeCell ref="B46:B48"/>
    <mergeCell ref="C46:C48"/>
    <mergeCell ref="D46:D48"/>
    <mergeCell ref="B41:B43"/>
    <mergeCell ref="C41:D41"/>
    <mergeCell ref="F41:M41"/>
    <mergeCell ref="C42:C43"/>
    <mergeCell ref="D42:D43"/>
    <mergeCell ref="E42:E43"/>
    <mergeCell ref="F42:F43"/>
    <mergeCell ref="J30:J31"/>
    <mergeCell ref="K30:K31"/>
    <mergeCell ref="L30:L31"/>
    <mergeCell ref="M30:M31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G30:H30"/>
    <mergeCell ref="I30:I31"/>
    <mergeCell ref="J20:J21"/>
    <mergeCell ref="K20:K21"/>
    <mergeCell ref="L20:L21"/>
    <mergeCell ref="M20:M21"/>
    <mergeCell ref="E22:E26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F20:F21"/>
    <mergeCell ref="G20:H20"/>
    <mergeCell ref="I20:I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47" r:id="rId1"/>
  <rowBreaks count="2" manualBreakCount="2">
    <brk id="27" max="14" man="1"/>
    <brk id="8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91"/>
  <sheetViews>
    <sheetView view="pageBreakPreview" zoomScale="70" zoomScaleSheetLayoutView="70" zoomScalePageLayoutView="0" workbookViewId="0" topLeftCell="B1">
      <selection activeCell="B6" sqref="B6:C8"/>
    </sheetView>
  </sheetViews>
  <sheetFormatPr defaultColWidth="9.140625" defaultRowHeight="12.75"/>
  <cols>
    <col min="1" max="1" width="8.8515625" style="79" customWidth="1"/>
    <col min="2" max="2" width="52.8515625" style="79" customWidth="1"/>
    <col min="3" max="3" width="49.00390625" style="79" customWidth="1"/>
    <col min="4" max="4" width="54.7109375" style="79" customWidth="1"/>
    <col min="5" max="5" width="41.7109375" style="79" customWidth="1"/>
    <col min="6" max="6" width="70.57421875" style="79" customWidth="1"/>
    <col min="7" max="7" width="13.140625" style="79" customWidth="1"/>
    <col min="8" max="8" width="7.7109375" style="79" customWidth="1"/>
    <col min="9" max="10" width="13.00390625" style="79" customWidth="1"/>
    <col min="11" max="11" width="12.140625" style="79" customWidth="1"/>
    <col min="12" max="12" width="15.28125" style="79" customWidth="1"/>
    <col min="13" max="13" width="15.7109375" style="79" customWidth="1"/>
    <col min="14" max="14" width="15.421875" style="79" customWidth="1"/>
    <col min="15" max="15" width="5.28125" style="79" customWidth="1"/>
    <col min="16" max="16384" width="8.8515625" style="79" customWidth="1"/>
  </cols>
  <sheetData>
    <row r="1" s="109" customFormat="1" ht="21"/>
    <row r="2" spans="4:6" s="109" customFormat="1" ht="21">
      <c r="D2" s="108" t="str">
        <f>'свод школы'!D2</f>
        <v>Отчет о выполнении муниципального задания №</v>
      </c>
      <c r="F2" s="133">
        <v>32</v>
      </c>
    </row>
    <row r="3" s="109" customFormat="1" ht="21">
      <c r="D3" s="132" t="str">
        <f>'свод школы'!D3</f>
        <v>на 2019 год </v>
      </c>
    </row>
    <row r="4" spans="3:4" s="109" customFormat="1" ht="21">
      <c r="C4" s="134" t="s">
        <v>0</v>
      </c>
      <c r="D4" s="281">
        <v>43830</v>
      </c>
    </row>
    <row r="6" spans="2:7" ht="42.75" customHeight="1">
      <c r="B6" s="298" t="s">
        <v>1</v>
      </c>
      <c r="C6" s="298"/>
      <c r="D6" s="301" t="s">
        <v>124</v>
      </c>
      <c r="E6" s="175"/>
      <c r="F6" s="175"/>
      <c r="G6" s="175"/>
    </row>
    <row r="7" spans="2:8" ht="16.5" customHeight="1">
      <c r="B7" s="188" t="s">
        <v>2</v>
      </c>
      <c r="C7" s="188"/>
      <c r="D7" s="174" t="s">
        <v>3</v>
      </c>
      <c r="E7" s="174"/>
      <c r="F7" s="174"/>
      <c r="G7" s="174"/>
      <c r="H7" s="1"/>
    </row>
    <row r="8" spans="2:10" ht="24" customHeight="1">
      <c r="B8" s="188" t="s">
        <v>4</v>
      </c>
      <c r="C8" s="188"/>
      <c r="D8" s="174" t="s">
        <v>43</v>
      </c>
      <c r="E8" s="174"/>
      <c r="F8" s="174"/>
      <c r="G8" s="174"/>
      <c r="H8" s="174"/>
      <c r="J8" s="146"/>
    </row>
    <row r="9" spans="2:4" ht="18">
      <c r="B9" s="79" t="s">
        <v>5</v>
      </c>
      <c r="D9" s="79" t="str">
        <f>'свод школы'!D9</f>
        <v>годовая</v>
      </c>
    </row>
    <row r="10" ht="18">
      <c r="C10" s="79" t="s">
        <v>89</v>
      </c>
    </row>
    <row r="12" spans="2:3" ht="18">
      <c r="B12" s="81"/>
      <c r="C12" s="80" t="s">
        <v>7</v>
      </c>
    </row>
    <row r="13" spans="2:4" ht="18">
      <c r="B13" s="81"/>
      <c r="C13" s="82" t="s">
        <v>8</v>
      </c>
      <c r="D13" s="83">
        <v>1</v>
      </c>
    </row>
    <row r="14" spans="2:14" ht="18">
      <c r="B14" s="84" t="s">
        <v>9</v>
      </c>
      <c r="L14" s="80" t="s">
        <v>10</v>
      </c>
      <c r="M14" s="85"/>
      <c r="N14" s="86" t="s">
        <v>115</v>
      </c>
    </row>
    <row r="15" spans="2:14" ht="18">
      <c r="B15" s="87" t="s">
        <v>44</v>
      </c>
      <c r="L15" s="80" t="s">
        <v>11</v>
      </c>
      <c r="M15" s="85"/>
      <c r="N15" s="81"/>
    </row>
    <row r="16" spans="2:5" ht="18">
      <c r="B16" s="80" t="s">
        <v>12</v>
      </c>
      <c r="E16" s="88" t="s">
        <v>45</v>
      </c>
    </row>
    <row r="17" spans="2:14" ht="18">
      <c r="B17" s="225" t="s">
        <v>13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</row>
    <row r="18" ht="18">
      <c r="B18" s="89" t="s">
        <v>14</v>
      </c>
    </row>
    <row r="19" spans="2:14" ht="36" customHeight="1">
      <c r="B19" s="226" t="s">
        <v>15</v>
      </c>
      <c r="C19" s="229" t="s">
        <v>16</v>
      </c>
      <c r="D19" s="230"/>
      <c r="E19" s="111"/>
      <c r="F19" s="229" t="s">
        <v>17</v>
      </c>
      <c r="G19" s="230"/>
      <c r="H19" s="230"/>
      <c r="I19" s="230"/>
      <c r="J19" s="230"/>
      <c r="K19" s="230"/>
      <c r="L19" s="230"/>
      <c r="M19" s="230"/>
      <c r="N19" s="231"/>
    </row>
    <row r="20" spans="2:14" ht="63.75" customHeight="1">
      <c r="B20" s="227"/>
      <c r="C20" s="214" t="s">
        <v>18</v>
      </c>
      <c r="D20" s="214" t="s">
        <v>18</v>
      </c>
      <c r="E20" s="214" t="s">
        <v>18</v>
      </c>
      <c r="F20" s="226" t="s">
        <v>19</v>
      </c>
      <c r="G20" s="229" t="s">
        <v>20</v>
      </c>
      <c r="H20" s="231"/>
      <c r="I20" s="226" t="s">
        <v>21</v>
      </c>
      <c r="J20" s="192" t="s">
        <v>95</v>
      </c>
      <c r="K20" s="226" t="s">
        <v>22</v>
      </c>
      <c r="L20" s="226" t="s">
        <v>23</v>
      </c>
      <c r="M20" s="214" t="s">
        <v>24</v>
      </c>
      <c r="N20" s="226" t="s">
        <v>25</v>
      </c>
    </row>
    <row r="21" spans="2:14" ht="51" customHeight="1">
      <c r="B21" s="228"/>
      <c r="C21" s="218"/>
      <c r="D21" s="218"/>
      <c r="E21" s="218"/>
      <c r="F21" s="228"/>
      <c r="G21" s="115" t="s">
        <v>26</v>
      </c>
      <c r="H21" s="115" t="s">
        <v>27</v>
      </c>
      <c r="I21" s="228"/>
      <c r="J21" s="209"/>
      <c r="K21" s="228"/>
      <c r="L21" s="228"/>
      <c r="M21" s="218"/>
      <c r="N21" s="228"/>
    </row>
    <row r="22" spans="2:14" ht="81" customHeight="1">
      <c r="B22" s="141" t="s">
        <v>113</v>
      </c>
      <c r="C22" s="114" t="s">
        <v>28</v>
      </c>
      <c r="D22" s="114" t="s">
        <v>48</v>
      </c>
      <c r="E22" s="214" t="str">
        <f>E32</f>
        <v>очная </v>
      </c>
      <c r="F22" s="114" t="s">
        <v>29</v>
      </c>
      <c r="G22" s="117" t="s">
        <v>30</v>
      </c>
      <c r="H22" s="115"/>
      <c r="I22" s="118">
        <v>100</v>
      </c>
      <c r="J22" s="118"/>
      <c r="K22" s="118">
        <f>I22</f>
        <v>100</v>
      </c>
      <c r="L22" s="171">
        <f>I22*0.1</f>
        <v>10</v>
      </c>
      <c r="M22" s="118">
        <v>0</v>
      </c>
      <c r="N22" s="113"/>
    </row>
    <row r="23" spans="2:14" ht="61.5" customHeight="1">
      <c r="B23" s="136" t="s">
        <v>114</v>
      </c>
      <c r="C23" s="241" t="s">
        <v>31</v>
      </c>
      <c r="D23" s="214" t="s">
        <v>50</v>
      </c>
      <c r="E23" s="217"/>
      <c r="F23" s="114" t="s">
        <v>32</v>
      </c>
      <c r="G23" s="117" t="s">
        <v>30</v>
      </c>
      <c r="H23" s="115"/>
      <c r="I23" s="118">
        <v>60</v>
      </c>
      <c r="J23" s="118"/>
      <c r="K23" s="118">
        <v>60</v>
      </c>
      <c r="L23" s="171">
        <f>I23*0.1</f>
        <v>6</v>
      </c>
      <c r="M23" s="118">
        <v>0</v>
      </c>
      <c r="N23" s="113"/>
    </row>
    <row r="24" spans="2:14" ht="48" customHeight="1">
      <c r="B24" s="137"/>
      <c r="C24" s="215"/>
      <c r="D24" s="215"/>
      <c r="E24" s="217"/>
      <c r="F24" s="114" t="s">
        <v>33</v>
      </c>
      <c r="G24" s="117" t="s">
        <v>30</v>
      </c>
      <c r="H24" s="115"/>
      <c r="I24" s="118">
        <v>60</v>
      </c>
      <c r="J24" s="118"/>
      <c r="K24" s="118">
        <f>I24</f>
        <v>60</v>
      </c>
      <c r="L24" s="171">
        <f>I24*0.1</f>
        <v>6</v>
      </c>
      <c r="M24" s="118">
        <v>0</v>
      </c>
      <c r="N24" s="113"/>
    </row>
    <row r="25" spans="2:14" ht="60.75" customHeight="1">
      <c r="B25" s="137"/>
      <c r="C25" s="215"/>
      <c r="D25" s="215"/>
      <c r="E25" s="217"/>
      <c r="F25" s="114" t="s">
        <v>63</v>
      </c>
      <c r="G25" s="117" t="s">
        <v>30</v>
      </c>
      <c r="H25" s="115"/>
      <c r="I25" s="119">
        <v>99</v>
      </c>
      <c r="J25" s="119"/>
      <c r="K25" s="119">
        <v>99</v>
      </c>
      <c r="L25" s="171">
        <f>I25*0.1</f>
        <v>9.9</v>
      </c>
      <c r="M25" s="118">
        <v>0</v>
      </c>
      <c r="N25" s="113"/>
    </row>
    <row r="26" spans="2:14" ht="79.5" customHeight="1">
      <c r="B26" s="138"/>
      <c r="C26" s="216"/>
      <c r="D26" s="216"/>
      <c r="E26" s="218"/>
      <c r="F26" s="115" t="s">
        <v>34</v>
      </c>
      <c r="G26" s="120" t="s">
        <v>35</v>
      </c>
      <c r="H26" s="110"/>
      <c r="I26" s="121">
        <v>0</v>
      </c>
      <c r="J26" s="121"/>
      <c r="K26" s="118">
        <v>0</v>
      </c>
      <c r="L26" s="171">
        <f>I26*0.1</f>
        <v>0</v>
      </c>
      <c r="M26" s="118">
        <f>I26-K26-L26</f>
        <v>0</v>
      </c>
      <c r="N26" s="110"/>
    </row>
    <row r="27" spans="2:14" ht="18"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</row>
    <row r="28" spans="2:13" ht="18">
      <c r="B28" s="89" t="s">
        <v>36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</row>
    <row r="29" spans="2:14" ht="28.5" customHeight="1">
      <c r="B29" s="226" t="s">
        <v>15</v>
      </c>
      <c r="C29" s="229" t="s">
        <v>16</v>
      </c>
      <c r="D29" s="230"/>
      <c r="E29" s="111"/>
      <c r="F29" s="229" t="s">
        <v>37</v>
      </c>
      <c r="G29" s="230"/>
      <c r="H29" s="231"/>
      <c r="I29" s="229" t="s">
        <v>37</v>
      </c>
      <c r="J29" s="230"/>
      <c r="K29" s="230"/>
      <c r="L29" s="230"/>
      <c r="M29" s="230"/>
      <c r="N29" s="231"/>
    </row>
    <row r="30" spans="2:14" ht="15" customHeight="1">
      <c r="B30" s="227"/>
      <c r="C30" s="214" t="s">
        <v>18</v>
      </c>
      <c r="D30" s="214" t="s">
        <v>18</v>
      </c>
      <c r="E30" s="214" t="s">
        <v>18</v>
      </c>
      <c r="F30" s="226" t="s">
        <v>19</v>
      </c>
      <c r="G30" s="229" t="s">
        <v>20</v>
      </c>
      <c r="H30" s="231"/>
      <c r="I30" s="226" t="s">
        <v>21</v>
      </c>
      <c r="J30" s="192" t="s">
        <v>95</v>
      </c>
      <c r="K30" s="226" t="s">
        <v>22</v>
      </c>
      <c r="L30" s="226" t="s">
        <v>23</v>
      </c>
      <c r="M30" s="214" t="s">
        <v>24</v>
      </c>
      <c r="N30" s="226" t="s">
        <v>25</v>
      </c>
    </row>
    <row r="31" spans="2:14" ht="81.75" customHeight="1">
      <c r="B31" s="228"/>
      <c r="C31" s="218"/>
      <c r="D31" s="218"/>
      <c r="E31" s="218"/>
      <c r="F31" s="228"/>
      <c r="G31" s="115" t="s">
        <v>26</v>
      </c>
      <c r="H31" s="115" t="s">
        <v>27</v>
      </c>
      <c r="I31" s="228"/>
      <c r="J31" s="209"/>
      <c r="K31" s="228"/>
      <c r="L31" s="228"/>
      <c r="M31" s="218"/>
      <c r="N31" s="228"/>
    </row>
    <row r="32" spans="2:14" ht="94.5" customHeight="1">
      <c r="B32" s="116" t="s">
        <v>113</v>
      </c>
      <c r="C32" s="181" t="s">
        <v>28</v>
      </c>
      <c r="D32" s="182" t="s">
        <v>52</v>
      </c>
      <c r="E32" s="242" t="str">
        <f>E44</f>
        <v>очная </v>
      </c>
      <c r="F32" s="183" t="s">
        <v>38</v>
      </c>
      <c r="G32" s="133" t="s">
        <v>39</v>
      </c>
      <c r="H32" s="184"/>
      <c r="I32" s="185">
        <v>62</v>
      </c>
      <c r="J32" s="185"/>
      <c r="K32" s="185">
        <v>58</v>
      </c>
      <c r="L32" s="186">
        <f>I32*0.1</f>
        <v>6.2</v>
      </c>
      <c r="M32" s="185">
        <v>0</v>
      </c>
      <c r="N32" s="182"/>
    </row>
    <row r="33" spans="2:14" ht="56.25" customHeight="1">
      <c r="B33" s="124" t="s">
        <v>114</v>
      </c>
      <c r="C33" s="181" t="s">
        <v>31</v>
      </c>
      <c r="D33" s="181" t="s">
        <v>50</v>
      </c>
      <c r="E33" s="243"/>
      <c r="F33" s="183" t="s">
        <v>38</v>
      </c>
      <c r="G33" s="133" t="s">
        <v>39</v>
      </c>
      <c r="H33" s="184"/>
      <c r="I33" s="185">
        <v>5</v>
      </c>
      <c r="J33" s="185"/>
      <c r="K33" s="185">
        <v>5</v>
      </c>
      <c r="L33" s="186">
        <f>I33*0.1</f>
        <v>0.5</v>
      </c>
      <c r="M33" s="185">
        <v>0</v>
      </c>
      <c r="N33" s="182"/>
    </row>
    <row r="35" spans="2:4" ht="18">
      <c r="B35" s="81"/>
      <c r="C35" s="82" t="s">
        <v>8</v>
      </c>
      <c r="D35" s="90">
        <v>2</v>
      </c>
    </row>
    <row r="36" spans="2:14" ht="18">
      <c r="B36" s="84" t="s">
        <v>9</v>
      </c>
      <c r="L36" s="80" t="s">
        <v>10</v>
      </c>
      <c r="M36" s="85"/>
      <c r="N36" s="86" t="s">
        <v>116</v>
      </c>
    </row>
    <row r="37" spans="2:14" ht="18">
      <c r="B37" s="91" t="s">
        <v>53</v>
      </c>
      <c r="L37" s="80" t="s">
        <v>11</v>
      </c>
      <c r="M37" s="85"/>
      <c r="N37" s="81"/>
    </row>
    <row r="38" spans="2:5" ht="18">
      <c r="B38" s="80" t="s">
        <v>12</v>
      </c>
      <c r="E38" s="92" t="s">
        <v>90</v>
      </c>
    </row>
    <row r="39" spans="2:14" ht="18">
      <c r="B39" s="225" t="s">
        <v>13</v>
      </c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</row>
    <row r="40" ht="18.75" customHeight="1">
      <c r="B40" s="106" t="s">
        <v>14</v>
      </c>
    </row>
    <row r="41" spans="2:14" ht="37.5" customHeight="1">
      <c r="B41" s="226" t="s">
        <v>15</v>
      </c>
      <c r="C41" s="229" t="s">
        <v>16</v>
      </c>
      <c r="D41" s="230"/>
      <c r="E41" s="111"/>
      <c r="F41" s="229" t="s">
        <v>17</v>
      </c>
      <c r="G41" s="230"/>
      <c r="H41" s="230"/>
      <c r="I41" s="230"/>
      <c r="J41" s="230"/>
      <c r="K41" s="230"/>
      <c r="L41" s="230"/>
      <c r="M41" s="230"/>
      <c r="N41" s="231"/>
    </row>
    <row r="42" spans="2:14" ht="15.75" customHeight="1">
      <c r="B42" s="227"/>
      <c r="C42" s="214" t="s">
        <v>18</v>
      </c>
      <c r="D42" s="214" t="s">
        <v>18</v>
      </c>
      <c r="E42" s="214" t="s">
        <v>18</v>
      </c>
      <c r="F42" s="226" t="s">
        <v>19</v>
      </c>
      <c r="G42" s="229" t="s">
        <v>20</v>
      </c>
      <c r="H42" s="231"/>
      <c r="I42" s="226" t="s">
        <v>21</v>
      </c>
      <c r="J42" s="192" t="s">
        <v>95</v>
      </c>
      <c r="K42" s="226" t="s">
        <v>22</v>
      </c>
      <c r="L42" s="226" t="s">
        <v>23</v>
      </c>
      <c r="M42" s="214" t="s">
        <v>24</v>
      </c>
      <c r="N42" s="226" t="s">
        <v>25</v>
      </c>
    </row>
    <row r="43" spans="2:14" ht="102.75" customHeight="1">
      <c r="B43" s="228"/>
      <c r="C43" s="218"/>
      <c r="D43" s="218"/>
      <c r="E43" s="218"/>
      <c r="F43" s="228"/>
      <c r="G43" s="115" t="s">
        <v>26</v>
      </c>
      <c r="H43" s="115" t="s">
        <v>27</v>
      </c>
      <c r="I43" s="228"/>
      <c r="J43" s="209"/>
      <c r="K43" s="228"/>
      <c r="L43" s="228"/>
      <c r="M43" s="218"/>
      <c r="N43" s="228"/>
    </row>
    <row r="44" spans="2:14" ht="61.5" customHeight="1">
      <c r="B44" s="116" t="s">
        <v>109</v>
      </c>
      <c r="C44" s="126" t="s">
        <v>28</v>
      </c>
      <c r="D44" s="126" t="s">
        <v>48</v>
      </c>
      <c r="E44" s="275" t="s">
        <v>91</v>
      </c>
      <c r="F44" s="114" t="s">
        <v>29</v>
      </c>
      <c r="G44" s="117" t="s">
        <v>30</v>
      </c>
      <c r="H44" s="115"/>
      <c r="I44" s="118">
        <v>100</v>
      </c>
      <c r="J44" s="118"/>
      <c r="K44" s="118">
        <f>I44</f>
        <v>100</v>
      </c>
      <c r="L44" s="171">
        <f>I44*0.1</f>
        <v>10</v>
      </c>
      <c r="M44" s="118">
        <v>0</v>
      </c>
      <c r="N44" s="113"/>
    </row>
    <row r="45" spans="2:14" ht="45" customHeight="1">
      <c r="B45" s="124" t="s">
        <v>110</v>
      </c>
      <c r="C45" s="126" t="s">
        <v>31</v>
      </c>
      <c r="D45" s="126" t="s">
        <v>50</v>
      </c>
      <c r="E45" s="276"/>
      <c r="F45" s="114" t="s">
        <v>32</v>
      </c>
      <c r="G45" s="117" t="s">
        <v>30</v>
      </c>
      <c r="H45" s="115"/>
      <c r="I45" s="118">
        <v>60</v>
      </c>
      <c r="J45" s="118"/>
      <c r="K45" s="118">
        <v>60</v>
      </c>
      <c r="L45" s="171">
        <f>I45*0.1</f>
        <v>6</v>
      </c>
      <c r="M45" s="118">
        <v>0</v>
      </c>
      <c r="N45" s="113"/>
    </row>
    <row r="46" spans="2:14" ht="45" customHeight="1">
      <c r="B46" s="124"/>
      <c r="C46" s="126"/>
      <c r="D46" s="126"/>
      <c r="E46" s="276"/>
      <c r="F46" s="126" t="str">
        <f>F24</f>
        <v>3.Доля педагогических кадров  с высшим образованием</v>
      </c>
      <c r="G46" s="117" t="s">
        <v>30</v>
      </c>
      <c r="H46" s="115"/>
      <c r="I46" s="118">
        <v>60</v>
      </c>
      <c r="J46" s="118"/>
      <c r="K46" s="118">
        <f>I46</f>
        <v>60</v>
      </c>
      <c r="L46" s="171">
        <f>I46*0.1</f>
        <v>6</v>
      </c>
      <c r="M46" s="118">
        <v>0</v>
      </c>
      <c r="N46" s="113"/>
    </row>
    <row r="47" spans="2:14" ht="45" customHeight="1">
      <c r="B47" s="124"/>
      <c r="C47" s="126"/>
      <c r="D47" s="126"/>
      <c r="E47" s="276"/>
      <c r="F47" s="126" t="str">
        <f>F25</f>
        <v>4. Доля обучающихся по основным общеобразовательным программам, переведенных в следующий класс</v>
      </c>
      <c r="G47" s="117" t="s">
        <v>30</v>
      </c>
      <c r="H47" s="115"/>
      <c r="I47" s="119">
        <v>99</v>
      </c>
      <c r="J47" s="119"/>
      <c r="K47" s="119">
        <v>99</v>
      </c>
      <c r="L47" s="171">
        <f>I47*0.1</f>
        <v>9.9</v>
      </c>
      <c r="M47" s="118">
        <v>0</v>
      </c>
      <c r="N47" s="113"/>
    </row>
    <row r="48" spans="2:14" ht="45" customHeight="1">
      <c r="B48" s="110"/>
      <c r="C48" s="110"/>
      <c r="D48" s="110"/>
      <c r="E48" s="277"/>
      <c r="F48" s="110" t="str">
        <f>F26</f>
        <v>5. Отсутствие обоснованных жалоб обучающихся и их родителей (законных представителей) на условия и качество предоставляемой образовательной услуги.</v>
      </c>
      <c r="G48" s="120" t="s">
        <v>35</v>
      </c>
      <c r="H48" s="110"/>
      <c r="I48" s="121">
        <v>0</v>
      </c>
      <c r="J48" s="121"/>
      <c r="K48" s="118">
        <v>0</v>
      </c>
      <c r="L48" s="171">
        <f>I48*0.1</f>
        <v>0</v>
      </c>
      <c r="M48" s="118">
        <f>I48-K48-L48</f>
        <v>0</v>
      </c>
      <c r="N48" s="110"/>
    </row>
    <row r="49" spans="2:13" ht="15.75" customHeight="1">
      <c r="B49" s="106" t="s">
        <v>36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</row>
    <row r="50" spans="2:14" ht="39.75" customHeight="1">
      <c r="B50" s="226" t="s">
        <v>15</v>
      </c>
      <c r="C50" s="229" t="s">
        <v>16</v>
      </c>
      <c r="D50" s="230"/>
      <c r="E50" s="111"/>
      <c r="F50" s="229" t="s">
        <v>37</v>
      </c>
      <c r="G50" s="230"/>
      <c r="H50" s="231"/>
      <c r="I50" s="229" t="s">
        <v>37</v>
      </c>
      <c r="J50" s="230"/>
      <c r="K50" s="230"/>
      <c r="L50" s="230"/>
      <c r="M50" s="230"/>
      <c r="N50" s="231"/>
    </row>
    <row r="51" spans="2:14" ht="15.75" customHeight="1">
      <c r="B51" s="227"/>
      <c r="C51" s="214" t="s">
        <v>18</v>
      </c>
      <c r="D51" s="214" t="s">
        <v>18</v>
      </c>
      <c r="E51" s="214" t="s">
        <v>18</v>
      </c>
      <c r="F51" s="226" t="s">
        <v>19</v>
      </c>
      <c r="G51" s="229" t="s">
        <v>20</v>
      </c>
      <c r="H51" s="231"/>
      <c r="I51" s="226" t="s">
        <v>21</v>
      </c>
      <c r="J51" s="192" t="s">
        <v>95</v>
      </c>
      <c r="K51" s="226" t="s">
        <v>22</v>
      </c>
      <c r="L51" s="226" t="s">
        <v>23</v>
      </c>
      <c r="M51" s="214" t="s">
        <v>24</v>
      </c>
      <c r="N51" s="226" t="s">
        <v>25</v>
      </c>
    </row>
    <row r="52" spans="2:14" ht="105.75" customHeight="1">
      <c r="B52" s="228"/>
      <c r="C52" s="218"/>
      <c r="D52" s="218"/>
      <c r="E52" s="218"/>
      <c r="F52" s="228"/>
      <c r="G52" s="115" t="s">
        <v>26</v>
      </c>
      <c r="H52" s="115" t="s">
        <v>27</v>
      </c>
      <c r="I52" s="228"/>
      <c r="J52" s="209"/>
      <c r="K52" s="228"/>
      <c r="L52" s="228"/>
      <c r="M52" s="218"/>
      <c r="N52" s="228"/>
    </row>
    <row r="53" spans="2:14" ht="85.5" customHeight="1">
      <c r="B53" s="116" t="s">
        <v>109</v>
      </c>
      <c r="C53" s="126" t="s">
        <v>28</v>
      </c>
      <c r="D53" s="129" t="s">
        <v>52</v>
      </c>
      <c r="E53" s="244" t="s">
        <v>91</v>
      </c>
      <c r="F53" s="125" t="s">
        <v>38</v>
      </c>
      <c r="G53" s="107" t="s">
        <v>39</v>
      </c>
      <c r="H53" s="115"/>
      <c r="I53" s="118">
        <v>61</v>
      </c>
      <c r="J53" s="118"/>
      <c r="K53" s="118">
        <v>55</v>
      </c>
      <c r="L53" s="171">
        <f>I53*0.1</f>
        <v>6.1000000000000005</v>
      </c>
      <c r="M53" s="118">
        <v>0</v>
      </c>
      <c r="N53" s="113"/>
    </row>
    <row r="54" spans="2:14" ht="50.25" customHeight="1">
      <c r="B54" s="124" t="s">
        <v>110</v>
      </c>
      <c r="C54" s="126" t="s">
        <v>31</v>
      </c>
      <c r="D54" s="126" t="s">
        <v>50</v>
      </c>
      <c r="E54" s="244"/>
      <c r="F54" s="125" t="s">
        <v>38</v>
      </c>
      <c r="G54" s="107" t="s">
        <v>39</v>
      </c>
      <c r="H54" s="115"/>
      <c r="I54" s="118">
        <v>0</v>
      </c>
      <c r="J54" s="118"/>
      <c r="K54" s="118">
        <f>I54</f>
        <v>0</v>
      </c>
      <c r="L54" s="171">
        <f>I54*0.1</f>
        <v>0</v>
      </c>
      <c r="M54" s="118">
        <v>0</v>
      </c>
      <c r="N54" s="113"/>
    </row>
    <row r="55" spans="2:14" ht="18">
      <c r="B55" s="93"/>
      <c r="C55" s="94"/>
      <c r="D55" s="94"/>
      <c r="E55" s="94"/>
      <c r="F55" s="95"/>
      <c r="G55" s="96"/>
      <c r="H55" s="97"/>
      <c r="I55" s="98"/>
      <c r="J55" s="98"/>
      <c r="K55" s="98"/>
      <c r="L55" s="98"/>
      <c r="M55" s="98"/>
      <c r="N55" s="99"/>
    </row>
    <row r="56" spans="2:4" ht="18">
      <c r="B56" s="81"/>
      <c r="C56" s="82" t="s">
        <v>8</v>
      </c>
      <c r="D56" s="100">
        <v>3</v>
      </c>
    </row>
    <row r="57" spans="2:14" ht="18">
      <c r="B57" s="84" t="s">
        <v>9</v>
      </c>
      <c r="L57" s="80" t="s">
        <v>10</v>
      </c>
      <c r="M57" s="85"/>
      <c r="N57" s="86" t="s">
        <v>117</v>
      </c>
    </row>
    <row r="58" spans="2:14" ht="18">
      <c r="B58" s="101" t="s">
        <v>60</v>
      </c>
      <c r="L58" s="80" t="s">
        <v>11</v>
      </c>
      <c r="M58" s="85"/>
      <c r="N58" s="81"/>
    </row>
    <row r="59" spans="2:5" ht="18">
      <c r="B59" s="80" t="s">
        <v>12</v>
      </c>
      <c r="E59" s="102" t="s">
        <v>45</v>
      </c>
    </row>
    <row r="60" spans="2:14" ht="18">
      <c r="B60" s="225" t="s">
        <v>13</v>
      </c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</row>
    <row r="61" ht="18">
      <c r="B61" s="103" t="s">
        <v>14</v>
      </c>
    </row>
    <row r="62" spans="2:14" ht="18">
      <c r="B62" s="226" t="s">
        <v>15</v>
      </c>
      <c r="C62" s="229" t="s">
        <v>16</v>
      </c>
      <c r="D62" s="230"/>
      <c r="E62" s="111"/>
      <c r="F62" s="229" t="s">
        <v>17</v>
      </c>
      <c r="G62" s="230"/>
      <c r="H62" s="230"/>
      <c r="I62" s="230"/>
      <c r="J62" s="230"/>
      <c r="K62" s="230"/>
      <c r="L62" s="230"/>
      <c r="M62" s="230"/>
      <c r="N62" s="231"/>
    </row>
    <row r="63" spans="2:14" ht="18">
      <c r="B63" s="227"/>
      <c r="C63" s="200" t="s">
        <v>18</v>
      </c>
      <c r="D63" s="200" t="s">
        <v>18</v>
      </c>
      <c r="E63" s="200" t="s">
        <v>18</v>
      </c>
      <c r="F63" s="192" t="s">
        <v>19</v>
      </c>
      <c r="G63" s="195" t="s">
        <v>20</v>
      </c>
      <c r="H63" s="197"/>
      <c r="I63" s="192" t="s">
        <v>21</v>
      </c>
      <c r="J63" s="192" t="s">
        <v>95</v>
      </c>
      <c r="K63" s="192" t="s">
        <v>22</v>
      </c>
      <c r="L63" s="192" t="s">
        <v>23</v>
      </c>
      <c r="M63" s="200" t="s">
        <v>24</v>
      </c>
      <c r="N63" s="192" t="s">
        <v>25</v>
      </c>
    </row>
    <row r="64" spans="2:14" ht="90" customHeight="1">
      <c r="B64" s="228"/>
      <c r="C64" s="201"/>
      <c r="D64" s="201"/>
      <c r="E64" s="201"/>
      <c r="F64" s="194"/>
      <c r="G64" s="14" t="s">
        <v>26</v>
      </c>
      <c r="H64" s="14" t="s">
        <v>27</v>
      </c>
      <c r="I64" s="194"/>
      <c r="J64" s="209"/>
      <c r="K64" s="194"/>
      <c r="L64" s="194"/>
      <c r="M64" s="201"/>
      <c r="N64" s="194"/>
    </row>
    <row r="65" spans="2:14" ht="84.75" customHeight="1">
      <c r="B65" s="116" t="s">
        <v>111</v>
      </c>
      <c r="C65" s="114" t="s">
        <v>28</v>
      </c>
      <c r="D65" s="114" t="s">
        <v>48</v>
      </c>
      <c r="E65" s="275" t="s">
        <v>91</v>
      </c>
      <c r="F65" s="114" t="s">
        <v>29</v>
      </c>
      <c r="G65" s="117" t="s">
        <v>30</v>
      </c>
      <c r="H65" s="115"/>
      <c r="I65" s="118">
        <v>100</v>
      </c>
      <c r="J65" s="118"/>
      <c r="K65" s="118">
        <f>I65</f>
        <v>100</v>
      </c>
      <c r="L65" s="171">
        <f>I65*0.1</f>
        <v>10</v>
      </c>
      <c r="M65" s="118">
        <v>0</v>
      </c>
      <c r="N65" s="113"/>
    </row>
    <row r="66" spans="2:14" ht="60.75" customHeight="1">
      <c r="B66" s="116" t="s">
        <v>112</v>
      </c>
      <c r="C66" s="126" t="s">
        <v>31</v>
      </c>
      <c r="D66" s="126" t="s">
        <v>50</v>
      </c>
      <c r="E66" s="276"/>
      <c r="F66" s="114" t="s">
        <v>32</v>
      </c>
      <c r="G66" s="117" t="s">
        <v>30</v>
      </c>
      <c r="H66" s="115"/>
      <c r="I66" s="118">
        <v>60</v>
      </c>
      <c r="J66" s="118"/>
      <c r="K66" s="118">
        <v>60</v>
      </c>
      <c r="L66" s="171">
        <f>I66*0.1</f>
        <v>6</v>
      </c>
      <c r="M66" s="118">
        <v>0</v>
      </c>
      <c r="N66" s="113"/>
    </row>
    <row r="67" spans="2:14" ht="60.75" customHeight="1">
      <c r="B67" s="124"/>
      <c r="C67" s="126"/>
      <c r="D67" s="126"/>
      <c r="E67" s="276"/>
      <c r="F67" s="126" t="str">
        <f>F45</f>
        <v>2. Доля педагогических кадров учреждения имеющих высшую и первую квалификационную категорию</v>
      </c>
      <c r="G67" s="117" t="s">
        <v>30</v>
      </c>
      <c r="H67" s="115"/>
      <c r="I67" s="118">
        <v>60</v>
      </c>
      <c r="J67" s="118"/>
      <c r="K67" s="118">
        <f>I67</f>
        <v>60</v>
      </c>
      <c r="L67" s="171">
        <f>I67*0.1</f>
        <v>6</v>
      </c>
      <c r="M67" s="118">
        <v>0</v>
      </c>
      <c r="N67" s="113"/>
    </row>
    <row r="68" spans="2:14" ht="60.75" customHeight="1">
      <c r="B68" s="124"/>
      <c r="C68" s="126"/>
      <c r="D68" s="126"/>
      <c r="E68" s="276"/>
      <c r="F68" s="273" t="str">
        <f>F46</f>
        <v>3.Доля педагогических кадров  с высшим образованием</v>
      </c>
      <c r="G68" s="117" t="s">
        <v>30</v>
      </c>
      <c r="H68" s="115"/>
      <c r="I68" s="119">
        <v>99</v>
      </c>
      <c r="J68" s="119"/>
      <c r="K68" s="119">
        <v>99</v>
      </c>
      <c r="L68" s="171">
        <f>I68*0.1</f>
        <v>9.9</v>
      </c>
      <c r="M68" s="118">
        <v>0</v>
      </c>
      <c r="N68" s="113"/>
    </row>
    <row r="69" spans="2:14" ht="60.75" customHeight="1">
      <c r="B69" s="110"/>
      <c r="C69" s="110"/>
      <c r="D69" s="110"/>
      <c r="E69" s="277"/>
      <c r="F69" s="274" t="str">
        <f>F47</f>
        <v>4. Доля обучающихся по основным общеобразовательным программам, переведенных в следующий класс</v>
      </c>
      <c r="G69" s="120" t="s">
        <v>35</v>
      </c>
      <c r="H69" s="110"/>
      <c r="I69" s="121">
        <v>0</v>
      </c>
      <c r="J69" s="121"/>
      <c r="K69" s="118">
        <v>0</v>
      </c>
      <c r="L69" s="171">
        <f>I69*0.1</f>
        <v>0</v>
      </c>
      <c r="M69" s="118">
        <f>I69-K69-L69</f>
        <v>0</v>
      </c>
      <c r="N69" s="110"/>
    </row>
    <row r="70" spans="2:14" ht="18"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</row>
    <row r="71" spans="2:13" ht="18">
      <c r="B71" s="103" t="s">
        <v>36</v>
      </c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</row>
    <row r="72" spans="2:14" ht="18">
      <c r="B72" s="226" t="s">
        <v>15</v>
      </c>
      <c r="C72" s="229" t="s">
        <v>16</v>
      </c>
      <c r="D72" s="230"/>
      <c r="E72" s="111"/>
      <c r="F72" s="229" t="s">
        <v>37</v>
      </c>
      <c r="G72" s="230"/>
      <c r="H72" s="231"/>
      <c r="I72" s="229" t="s">
        <v>37</v>
      </c>
      <c r="J72" s="230"/>
      <c r="K72" s="230"/>
      <c r="L72" s="230"/>
      <c r="M72" s="230"/>
      <c r="N72" s="231"/>
    </row>
    <row r="73" spans="2:14" ht="18.75" customHeight="1">
      <c r="B73" s="227"/>
      <c r="C73" s="200" t="s">
        <v>18</v>
      </c>
      <c r="D73" s="200" t="s">
        <v>18</v>
      </c>
      <c r="E73" s="200" t="s">
        <v>18</v>
      </c>
      <c r="F73" s="192" t="s">
        <v>19</v>
      </c>
      <c r="G73" s="195" t="s">
        <v>20</v>
      </c>
      <c r="H73" s="197"/>
      <c r="I73" s="192" t="s">
        <v>21</v>
      </c>
      <c r="J73" s="192" t="s">
        <v>95</v>
      </c>
      <c r="K73" s="192" t="s">
        <v>22</v>
      </c>
      <c r="L73" s="192" t="s">
        <v>23</v>
      </c>
      <c r="M73" s="200" t="s">
        <v>24</v>
      </c>
      <c r="N73" s="192" t="s">
        <v>25</v>
      </c>
    </row>
    <row r="74" spans="2:14" ht="87" customHeight="1">
      <c r="B74" s="228"/>
      <c r="C74" s="201"/>
      <c r="D74" s="201"/>
      <c r="E74" s="201"/>
      <c r="F74" s="194"/>
      <c r="G74" s="14" t="s">
        <v>26</v>
      </c>
      <c r="H74" s="14" t="s">
        <v>27</v>
      </c>
      <c r="I74" s="194"/>
      <c r="J74" s="209"/>
      <c r="K74" s="194"/>
      <c r="L74" s="194"/>
      <c r="M74" s="201"/>
      <c r="N74" s="194"/>
    </row>
    <row r="75" spans="2:14" ht="72">
      <c r="B75" s="116" t="s">
        <v>111</v>
      </c>
      <c r="C75" s="114" t="s">
        <v>28</v>
      </c>
      <c r="D75" s="113" t="s">
        <v>52</v>
      </c>
      <c r="E75" s="244" t="s">
        <v>91</v>
      </c>
      <c r="F75" s="125" t="s">
        <v>38</v>
      </c>
      <c r="G75" s="107" t="s">
        <v>39</v>
      </c>
      <c r="H75" s="115"/>
      <c r="I75" s="118">
        <v>8</v>
      </c>
      <c r="J75" s="118"/>
      <c r="K75" s="118">
        <v>8</v>
      </c>
      <c r="L75" s="171">
        <f>I75*0.1</f>
        <v>0.8</v>
      </c>
      <c r="M75" s="118">
        <v>0</v>
      </c>
      <c r="N75" s="113"/>
    </row>
    <row r="76" spans="2:14" ht="54" customHeight="1">
      <c r="B76" s="116" t="s">
        <v>112</v>
      </c>
      <c r="C76" s="114" t="s">
        <v>31</v>
      </c>
      <c r="D76" s="114" t="s">
        <v>50</v>
      </c>
      <c r="E76" s="244"/>
      <c r="F76" s="125" t="s">
        <v>38</v>
      </c>
      <c r="G76" s="107" t="s">
        <v>39</v>
      </c>
      <c r="H76" s="115"/>
      <c r="I76" s="118">
        <v>0</v>
      </c>
      <c r="J76" s="118"/>
      <c r="K76" s="118">
        <v>0</v>
      </c>
      <c r="L76" s="171">
        <f>I76*0.1</f>
        <v>0</v>
      </c>
      <c r="M76" s="118">
        <v>0</v>
      </c>
      <c r="N76" s="113"/>
    </row>
    <row r="78" spans="2:11" ht="16.5" customHeight="1">
      <c r="B78" s="104"/>
      <c r="C78" s="104"/>
      <c r="D78" s="104"/>
      <c r="E78" s="104"/>
      <c r="F78" s="104"/>
      <c r="G78" s="104"/>
      <c r="H78" s="104"/>
      <c r="I78" s="104"/>
      <c r="J78" s="104"/>
      <c r="K78" s="104"/>
    </row>
    <row r="79" spans="2:11" ht="18">
      <c r="B79" s="104"/>
      <c r="C79" s="104"/>
      <c r="D79" s="104"/>
      <c r="E79" s="104"/>
      <c r="F79" s="104"/>
      <c r="G79" s="104"/>
      <c r="H79" s="104"/>
      <c r="I79" s="104"/>
      <c r="J79" s="104"/>
      <c r="K79" s="104"/>
    </row>
    <row r="80" spans="2:13" ht="18"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30"/>
      <c r="M80" s="130"/>
    </row>
    <row r="81" spans="2:13" ht="29.25" customHeight="1" hidden="1"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30"/>
      <c r="M81" s="130"/>
    </row>
    <row r="82" spans="2:13" ht="3.75" customHeight="1" hidden="1"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30"/>
      <c r="M82" s="130"/>
    </row>
    <row r="83" spans="2:13" ht="18" hidden="1"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22"/>
      <c r="M83" s="122"/>
    </row>
    <row r="84" spans="2:13" ht="18" hidden="1"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22"/>
      <c r="M84" s="122"/>
    </row>
    <row r="85" spans="2:11" ht="18" hidden="1">
      <c r="B85" s="104"/>
      <c r="C85" s="104"/>
      <c r="D85" s="104"/>
      <c r="E85" s="104"/>
      <c r="F85" s="104"/>
      <c r="G85" s="104"/>
      <c r="H85" s="104"/>
      <c r="I85" s="104"/>
      <c r="J85" s="104"/>
      <c r="K85" s="104"/>
    </row>
    <row r="86" ht="18" hidden="1"/>
    <row r="87" ht="18" hidden="1"/>
    <row r="88" ht="18" hidden="1"/>
    <row r="89" ht="18" hidden="1"/>
    <row r="90" spans="2:8" ht="18">
      <c r="B90" s="104" t="s">
        <v>59</v>
      </c>
      <c r="C90" s="104" t="s">
        <v>99</v>
      </c>
      <c r="D90" s="104"/>
      <c r="E90" s="104" t="s">
        <v>40</v>
      </c>
      <c r="F90" s="104"/>
      <c r="G90" s="104" t="s">
        <v>79</v>
      </c>
      <c r="H90" s="104"/>
    </row>
    <row r="91" spans="2:8" ht="18">
      <c r="B91" s="105">
        <f>D4</f>
        <v>43830</v>
      </c>
      <c r="C91" s="104"/>
      <c r="D91" s="104"/>
      <c r="E91" s="104" t="s">
        <v>41</v>
      </c>
      <c r="F91" s="104"/>
      <c r="G91" s="104" t="s">
        <v>42</v>
      </c>
      <c r="H91" s="104"/>
    </row>
  </sheetData>
  <sheetProtection/>
  <mergeCells count="101">
    <mergeCell ref="M73:M74"/>
    <mergeCell ref="N73:N74"/>
    <mergeCell ref="E75:E76"/>
    <mergeCell ref="B72:B74"/>
    <mergeCell ref="C72:D72"/>
    <mergeCell ref="F72:H72"/>
    <mergeCell ref="I72:N72"/>
    <mergeCell ref="C73:C74"/>
    <mergeCell ref="F73:F74"/>
    <mergeCell ref="G73:H73"/>
    <mergeCell ref="I73:I74"/>
    <mergeCell ref="L63:L64"/>
    <mergeCell ref="D63:D64"/>
    <mergeCell ref="E63:E64"/>
    <mergeCell ref="F63:F64"/>
    <mergeCell ref="G63:H63"/>
    <mergeCell ref="K73:K74"/>
    <mergeCell ref="L73:L74"/>
    <mergeCell ref="B62:B64"/>
    <mergeCell ref="C62:D62"/>
    <mergeCell ref="C63:C64"/>
    <mergeCell ref="D73:D74"/>
    <mergeCell ref="E73:E74"/>
    <mergeCell ref="E65:E69"/>
    <mergeCell ref="I63:I64"/>
    <mergeCell ref="K63:K64"/>
    <mergeCell ref="K51:K52"/>
    <mergeCell ref="L51:L52"/>
    <mergeCell ref="M51:M52"/>
    <mergeCell ref="N51:N52"/>
    <mergeCell ref="M63:M64"/>
    <mergeCell ref="N63:N64"/>
    <mergeCell ref="F62:N62"/>
    <mergeCell ref="G51:H51"/>
    <mergeCell ref="E53:E54"/>
    <mergeCell ref="B60:N60"/>
    <mergeCell ref="B50:B52"/>
    <mergeCell ref="C50:D50"/>
    <mergeCell ref="F50:H50"/>
    <mergeCell ref="I50:N50"/>
    <mergeCell ref="C51:C52"/>
    <mergeCell ref="D51:D52"/>
    <mergeCell ref="E51:E52"/>
    <mergeCell ref="F51:F52"/>
    <mergeCell ref="I51:I52"/>
    <mergeCell ref="L42:L43"/>
    <mergeCell ref="M42:M43"/>
    <mergeCell ref="N42:N43"/>
    <mergeCell ref="G42:H42"/>
    <mergeCell ref="I42:I43"/>
    <mergeCell ref="K42:K43"/>
    <mergeCell ref="E44:E48"/>
    <mergeCell ref="B41:B43"/>
    <mergeCell ref="C41:D41"/>
    <mergeCell ref="F41:N41"/>
    <mergeCell ref="C42:C43"/>
    <mergeCell ref="D42:D43"/>
    <mergeCell ref="E42:E43"/>
    <mergeCell ref="F42:F43"/>
    <mergeCell ref="K30:K31"/>
    <mergeCell ref="L30:L31"/>
    <mergeCell ref="M30:M31"/>
    <mergeCell ref="N30:N31"/>
    <mergeCell ref="E32:E33"/>
    <mergeCell ref="B39:N39"/>
    <mergeCell ref="B29:B31"/>
    <mergeCell ref="C29:D29"/>
    <mergeCell ref="F29:H29"/>
    <mergeCell ref="I29:N29"/>
    <mergeCell ref="C30:C31"/>
    <mergeCell ref="D30:D31"/>
    <mergeCell ref="E30:E31"/>
    <mergeCell ref="F30:F31"/>
    <mergeCell ref="G30:H30"/>
    <mergeCell ref="I30:I31"/>
    <mergeCell ref="K20:K21"/>
    <mergeCell ref="L20:L21"/>
    <mergeCell ref="M20:M21"/>
    <mergeCell ref="N20:N21"/>
    <mergeCell ref="E22:E26"/>
    <mergeCell ref="C23:C26"/>
    <mergeCell ref="D23:D26"/>
    <mergeCell ref="B17:N17"/>
    <mergeCell ref="B19:B21"/>
    <mergeCell ref="C19:D19"/>
    <mergeCell ref="F19:N19"/>
    <mergeCell ref="C20:C21"/>
    <mergeCell ref="D20:D21"/>
    <mergeCell ref="E20:E21"/>
    <mergeCell ref="F20:F21"/>
    <mergeCell ref="G20:H20"/>
    <mergeCell ref="I20:I21"/>
    <mergeCell ref="B6:C6"/>
    <mergeCell ref="B7:C7"/>
    <mergeCell ref="B8:C8"/>
    <mergeCell ref="J30:J31"/>
    <mergeCell ref="J20:J21"/>
    <mergeCell ref="J73:J74"/>
    <mergeCell ref="J63:J64"/>
    <mergeCell ref="J51:J52"/>
    <mergeCell ref="J42:J43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37" r:id="rId1"/>
  <rowBreaks count="1" manualBreakCount="1">
    <brk id="27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B1:N84"/>
  <sheetViews>
    <sheetView tabSelected="1" view="pageBreakPreview" zoomScale="70" zoomScaleSheetLayoutView="70" zoomScalePageLayoutView="0" workbookViewId="0" topLeftCell="A1">
      <selection activeCell="B5" sqref="B5:D5"/>
    </sheetView>
  </sheetViews>
  <sheetFormatPr defaultColWidth="9.140625" defaultRowHeight="12.75"/>
  <cols>
    <col min="1" max="1" width="4.28125" style="79" customWidth="1"/>
    <col min="2" max="2" width="36.28125" style="79" customWidth="1"/>
    <col min="3" max="3" width="41.7109375" style="79" customWidth="1"/>
    <col min="4" max="4" width="47.140625" style="79" customWidth="1"/>
    <col min="5" max="5" width="18.00390625" style="79" customWidth="1"/>
    <col min="6" max="6" width="36.8515625" style="79" customWidth="1"/>
    <col min="7" max="7" width="12.57421875" style="79" customWidth="1"/>
    <col min="8" max="8" width="6.7109375" style="79" customWidth="1"/>
    <col min="9" max="9" width="13.28125" style="79" customWidth="1"/>
    <col min="10" max="10" width="14.421875" style="79" customWidth="1"/>
    <col min="11" max="11" width="14.28125" style="79" customWidth="1"/>
    <col min="12" max="12" width="15.421875" style="79" customWidth="1"/>
    <col min="13" max="13" width="15.28125" style="79" customWidth="1"/>
    <col min="14" max="14" width="15.421875" style="79" customWidth="1"/>
    <col min="15" max="16384" width="8.8515625" style="79" customWidth="1"/>
  </cols>
  <sheetData>
    <row r="1" spans="4:6" s="109" customFormat="1" ht="21">
      <c r="D1" s="108" t="str">
        <f>'свод школы'!D2</f>
        <v>Отчет о выполнении муниципального задания №</v>
      </c>
      <c r="F1" s="133">
        <v>35</v>
      </c>
    </row>
    <row r="2" s="109" customFormat="1" ht="21">
      <c r="D2" s="132" t="str">
        <f>'свод школы'!D3</f>
        <v>на 2019 год </v>
      </c>
    </row>
    <row r="3" spans="3:4" s="109" customFormat="1" ht="21">
      <c r="C3" s="134" t="s">
        <v>0</v>
      </c>
      <c r="D3" s="281">
        <v>43830</v>
      </c>
    </row>
    <row r="5" spans="2:8" ht="42.75" customHeight="1">
      <c r="B5" s="224" t="s">
        <v>1</v>
      </c>
      <c r="C5" s="224"/>
      <c r="D5" s="224"/>
      <c r="E5" s="299" t="s">
        <v>123</v>
      </c>
      <c r="F5" s="299"/>
      <c r="G5" s="299"/>
      <c r="H5" s="299"/>
    </row>
    <row r="6" spans="2:9" ht="19.5" customHeight="1">
      <c r="B6" s="188" t="s">
        <v>2</v>
      </c>
      <c r="C6" s="188"/>
      <c r="D6" s="188"/>
      <c r="E6" s="188" t="s">
        <v>3</v>
      </c>
      <c r="F6" s="188"/>
      <c r="G6" s="188"/>
      <c r="H6" s="188"/>
      <c r="I6" s="1"/>
    </row>
    <row r="7" spans="2:10" ht="24" customHeight="1">
      <c r="B7" s="188" t="s">
        <v>4</v>
      </c>
      <c r="C7" s="188"/>
      <c r="D7" s="188"/>
      <c r="E7" s="188" t="s">
        <v>43</v>
      </c>
      <c r="F7" s="188"/>
      <c r="G7" s="188"/>
      <c r="H7" s="188"/>
      <c r="I7" s="188"/>
      <c r="J7" s="154"/>
    </row>
    <row r="8" spans="2:4" ht="18">
      <c r="B8" s="79" t="s">
        <v>5</v>
      </c>
      <c r="D8" s="79" t="str">
        <f>'свод школы'!D9</f>
        <v>годовая</v>
      </c>
    </row>
    <row r="9" ht="18">
      <c r="C9" s="79" t="s">
        <v>89</v>
      </c>
    </row>
    <row r="11" spans="2:3" ht="18">
      <c r="B11" s="81"/>
      <c r="C11" s="80" t="s">
        <v>7</v>
      </c>
    </row>
    <row r="12" spans="2:4" ht="18">
      <c r="B12" s="81"/>
      <c r="C12" s="82" t="s">
        <v>8</v>
      </c>
      <c r="D12" s="83">
        <v>1</v>
      </c>
    </row>
    <row r="13" spans="2:14" ht="18">
      <c r="B13" s="84" t="s">
        <v>9</v>
      </c>
      <c r="L13" s="80" t="s">
        <v>10</v>
      </c>
      <c r="M13" s="85"/>
      <c r="N13" s="86" t="s">
        <v>115</v>
      </c>
    </row>
    <row r="14" spans="2:14" ht="18">
      <c r="B14" s="87" t="s">
        <v>44</v>
      </c>
      <c r="L14" s="80" t="s">
        <v>11</v>
      </c>
      <c r="M14" s="85"/>
      <c r="N14" s="81"/>
    </row>
    <row r="15" spans="2:5" ht="18">
      <c r="B15" s="80" t="s">
        <v>12</v>
      </c>
      <c r="E15" s="88" t="s">
        <v>45</v>
      </c>
    </row>
    <row r="16" spans="2:14" ht="18">
      <c r="B16" s="225" t="s">
        <v>13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</row>
    <row r="17" ht="18">
      <c r="B17" s="89" t="s">
        <v>14</v>
      </c>
    </row>
    <row r="18" spans="2:14" ht="30.75" customHeight="1">
      <c r="B18" s="226" t="s">
        <v>15</v>
      </c>
      <c r="C18" s="229" t="s">
        <v>16</v>
      </c>
      <c r="D18" s="230"/>
      <c r="E18" s="111"/>
      <c r="F18" s="229" t="s">
        <v>17</v>
      </c>
      <c r="G18" s="230"/>
      <c r="H18" s="230"/>
      <c r="I18" s="230"/>
      <c r="J18" s="230"/>
      <c r="K18" s="230"/>
      <c r="L18" s="230"/>
      <c r="M18" s="230"/>
      <c r="N18" s="231"/>
    </row>
    <row r="19" spans="2:14" ht="63.75" customHeight="1">
      <c r="B19" s="227"/>
      <c r="C19" s="214" t="s">
        <v>18</v>
      </c>
      <c r="D19" s="214" t="s">
        <v>18</v>
      </c>
      <c r="E19" s="214" t="s">
        <v>18</v>
      </c>
      <c r="F19" s="226" t="s">
        <v>19</v>
      </c>
      <c r="G19" s="229" t="s">
        <v>20</v>
      </c>
      <c r="H19" s="231"/>
      <c r="I19" s="226" t="s">
        <v>21</v>
      </c>
      <c r="J19" s="192" t="s">
        <v>96</v>
      </c>
      <c r="K19" s="226" t="s">
        <v>22</v>
      </c>
      <c r="L19" s="226" t="s">
        <v>23</v>
      </c>
      <c r="M19" s="214" t="s">
        <v>24</v>
      </c>
      <c r="N19" s="226" t="s">
        <v>25</v>
      </c>
    </row>
    <row r="20" spans="2:14" ht="36" customHeight="1">
      <c r="B20" s="228"/>
      <c r="C20" s="218"/>
      <c r="D20" s="218"/>
      <c r="E20" s="218"/>
      <c r="F20" s="228"/>
      <c r="G20" s="115" t="s">
        <v>26</v>
      </c>
      <c r="H20" s="115" t="s">
        <v>27</v>
      </c>
      <c r="I20" s="228"/>
      <c r="J20" s="194"/>
      <c r="K20" s="228"/>
      <c r="L20" s="228"/>
      <c r="M20" s="218"/>
      <c r="N20" s="228"/>
    </row>
    <row r="21" spans="2:14" ht="87" customHeight="1">
      <c r="B21" s="116" t="s">
        <v>113</v>
      </c>
      <c r="C21" s="114" t="s">
        <v>28</v>
      </c>
      <c r="D21" s="114" t="s">
        <v>48</v>
      </c>
      <c r="E21" s="214" t="str">
        <f>E31</f>
        <v>очная </v>
      </c>
      <c r="F21" s="114" t="s">
        <v>29</v>
      </c>
      <c r="G21" s="117" t="s">
        <v>30</v>
      </c>
      <c r="H21" s="115"/>
      <c r="I21" s="118">
        <v>100</v>
      </c>
      <c r="J21" s="118"/>
      <c r="K21" s="118">
        <f>I21</f>
        <v>100</v>
      </c>
      <c r="L21" s="171">
        <f>I21*0.1</f>
        <v>10</v>
      </c>
      <c r="M21" s="118">
        <v>0</v>
      </c>
      <c r="N21" s="113"/>
    </row>
    <row r="22" spans="2:14" ht="81" customHeight="1">
      <c r="B22" s="211" t="s">
        <v>114</v>
      </c>
      <c r="C22" s="214" t="s">
        <v>31</v>
      </c>
      <c r="D22" s="214" t="s">
        <v>50</v>
      </c>
      <c r="E22" s="217"/>
      <c r="F22" s="114" t="s">
        <v>32</v>
      </c>
      <c r="G22" s="117" t="s">
        <v>30</v>
      </c>
      <c r="H22" s="115"/>
      <c r="I22" s="118">
        <v>40</v>
      </c>
      <c r="J22" s="118"/>
      <c r="K22" s="118">
        <v>40</v>
      </c>
      <c r="L22" s="171">
        <f>I22*0.1</f>
        <v>4</v>
      </c>
      <c r="M22" s="118">
        <v>0</v>
      </c>
      <c r="N22" s="113"/>
    </row>
    <row r="23" spans="2:14" ht="48" customHeight="1">
      <c r="B23" s="212"/>
      <c r="C23" s="215"/>
      <c r="D23" s="215"/>
      <c r="E23" s="217"/>
      <c r="F23" s="114" t="s">
        <v>33</v>
      </c>
      <c r="G23" s="117" t="s">
        <v>30</v>
      </c>
      <c r="H23" s="115"/>
      <c r="I23" s="118">
        <v>40</v>
      </c>
      <c r="J23" s="118"/>
      <c r="K23" s="118">
        <f>I23</f>
        <v>40</v>
      </c>
      <c r="L23" s="171">
        <f>I23*0.1</f>
        <v>4</v>
      </c>
      <c r="M23" s="118">
        <v>0</v>
      </c>
      <c r="N23" s="113"/>
    </row>
    <row r="24" spans="2:14" ht="60.75" customHeight="1">
      <c r="B24" s="212"/>
      <c r="C24" s="215"/>
      <c r="D24" s="215"/>
      <c r="E24" s="217"/>
      <c r="F24" s="114" t="s">
        <v>63</v>
      </c>
      <c r="G24" s="117" t="s">
        <v>30</v>
      </c>
      <c r="H24" s="115"/>
      <c r="I24" s="119">
        <v>100</v>
      </c>
      <c r="J24" s="119"/>
      <c r="K24" s="119">
        <v>100</v>
      </c>
      <c r="L24" s="171">
        <f>I24*0.1</f>
        <v>10</v>
      </c>
      <c r="M24" s="118">
        <v>0</v>
      </c>
      <c r="N24" s="113"/>
    </row>
    <row r="25" spans="2:14" ht="79.5" customHeight="1">
      <c r="B25" s="213"/>
      <c r="C25" s="216"/>
      <c r="D25" s="216"/>
      <c r="E25" s="218"/>
      <c r="F25" s="115" t="s">
        <v>34</v>
      </c>
      <c r="G25" s="120" t="s">
        <v>35</v>
      </c>
      <c r="H25" s="110"/>
      <c r="I25" s="121">
        <v>0</v>
      </c>
      <c r="J25" s="121"/>
      <c r="K25" s="118">
        <v>0</v>
      </c>
      <c r="L25" s="171">
        <f>I25*0.1</f>
        <v>0</v>
      </c>
      <c r="M25" s="118">
        <f>I25-K25-L25</f>
        <v>0</v>
      </c>
      <c r="N25" s="110"/>
    </row>
    <row r="26" spans="2:14" ht="18"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</row>
    <row r="27" spans="2:13" ht="18">
      <c r="B27" s="89" t="s">
        <v>36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</row>
    <row r="28" spans="2:14" ht="36" customHeight="1">
      <c r="B28" s="226" t="s">
        <v>15</v>
      </c>
      <c r="C28" s="229" t="s">
        <v>16</v>
      </c>
      <c r="D28" s="230"/>
      <c r="E28" s="111"/>
      <c r="F28" s="229" t="s">
        <v>37</v>
      </c>
      <c r="G28" s="230"/>
      <c r="H28" s="231"/>
      <c r="I28" s="229" t="s">
        <v>37</v>
      </c>
      <c r="J28" s="230"/>
      <c r="K28" s="230"/>
      <c r="L28" s="230"/>
      <c r="M28" s="230"/>
      <c r="N28" s="231"/>
    </row>
    <row r="29" spans="2:14" ht="15" customHeight="1">
      <c r="B29" s="227"/>
      <c r="C29" s="214" t="s">
        <v>18</v>
      </c>
      <c r="D29" s="214" t="s">
        <v>18</v>
      </c>
      <c r="E29" s="214" t="s">
        <v>18</v>
      </c>
      <c r="F29" s="226" t="s">
        <v>19</v>
      </c>
      <c r="G29" s="229" t="s">
        <v>20</v>
      </c>
      <c r="H29" s="231"/>
      <c r="I29" s="226" t="s">
        <v>21</v>
      </c>
      <c r="J29" s="192" t="s">
        <v>96</v>
      </c>
      <c r="K29" s="226" t="s">
        <v>22</v>
      </c>
      <c r="L29" s="226" t="s">
        <v>23</v>
      </c>
      <c r="M29" s="214" t="s">
        <v>24</v>
      </c>
      <c r="N29" s="226" t="s">
        <v>25</v>
      </c>
    </row>
    <row r="30" spans="2:14" ht="83.25" customHeight="1">
      <c r="B30" s="228"/>
      <c r="C30" s="218"/>
      <c r="D30" s="218"/>
      <c r="E30" s="218"/>
      <c r="F30" s="228"/>
      <c r="G30" s="115" t="s">
        <v>26</v>
      </c>
      <c r="H30" s="115" t="s">
        <v>27</v>
      </c>
      <c r="I30" s="228"/>
      <c r="J30" s="194"/>
      <c r="K30" s="228"/>
      <c r="L30" s="228"/>
      <c r="M30" s="218"/>
      <c r="N30" s="228"/>
    </row>
    <row r="31" spans="2:14" ht="77.25" customHeight="1">
      <c r="B31" s="116" t="s">
        <v>113</v>
      </c>
      <c r="C31" s="114" t="s">
        <v>28</v>
      </c>
      <c r="D31" s="113" t="s">
        <v>52</v>
      </c>
      <c r="E31" s="214" t="s">
        <v>91</v>
      </c>
      <c r="F31" s="125" t="s">
        <v>38</v>
      </c>
      <c r="G31" s="107" t="s">
        <v>39</v>
      </c>
      <c r="H31" s="115"/>
      <c r="I31" s="118">
        <v>57</v>
      </c>
      <c r="J31" s="118"/>
      <c r="K31" s="118">
        <v>56</v>
      </c>
      <c r="L31" s="171">
        <f>I31*0.1</f>
        <v>5.7</v>
      </c>
      <c r="M31" s="118">
        <v>0</v>
      </c>
      <c r="N31" s="113"/>
    </row>
    <row r="32" spans="2:14" ht="45" customHeight="1">
      <c r="B32" s="124" t="s">
        <v>114</v>
      </c>
      <c r="C32" s="114" t="s">
        <v>31</v>
      </c>
      <c r="D32" s="114" t="s">
        <v>50</v>
      </c>
      <c r="E32" s="218"/>
      <c r="F32" s="125" t="s">
        <v>38</v>
      </c>
      <c r="G32" s="107" t="s">
        <v>39</v>
      </c>
      <c r="H32" s="115"/>
      <c r="I32" s="118">
        <v>3</v>
      </c>
      <c r="J32" s="118"/>
      <c r="K32" s="118">
        <f>I32</f>
        <v>3</v>
      </c>
      <c r="L32" s="171">
        <f>I32*0.1</f>
        <v>0.30000000000000004</v>
      </c>
      <c r="M32" s="118">
        <v>0</v>
      </c>
      <c r="N32" s="113"/>
    </row>
    <row r="34" spans="2:4" ht="18">
      <c r="B34" s="81"/>
      <c r="C34" s="82" t="s">
        <v>8</v>
      </c>
      <c r="D34" s="90">
        <v>2</v>
      </c>
    </row>
    <row r="35" spans="2:14" ht="18">
      <c r="B35" s="84"/>
      <c r="L35" s="80" t="s">
        <v>10</v>
      </c>
      <c r="M35" s="85"/>
      <c r="N35" s="86" t="s">
        <v>116</v>
      </c>
    </row>
    <row r="36" spans="2:14" ht="18">
      <c r="B36" s="91" t="s">
        <v>53</v>
      </c>
      <c r="L36" s="80" t="s">
        <v>11</v>
      </c>
      <c r="M36" s="85"/>
      <c r="N36" s="81"/>
    </row>
    <row r="37" spans="2:5" ht="18">
      <c r="B37" s="80" t="s">
        <v>12</v>
      </c>
      <c r="E37" s="92" t="s">
        <v>90</v>
      </c>
    </row>
    <row r="38" spans="2:14" ht="18">
      <c r="B38" s="225" t="s">
        <v>13</v>
      </c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</row>
    <row r="39" ht="18.75" customHeight="1">
      <c r="B39" s="106" t="s">
        <v>14</v>
      </c>
    </row>
    <row r="40" spans="2:14" ht="15" customHeight="1">
      <c r="B40" s="226" t="s">
        <v>15</v>
      </c>
      <c r="C40" s="229" t="s">
        <v>16</v>
      </c>
      <c r="D40" s="230"/>
      <c r="E40" s="111"/>
      <c r="F40" s="229" t="s">
        <v>17</v>
      </c>
      <c r="G40" s="230"/>
      <c r="H40" s="230"/>
      <c r="I40" s="230"/>
      <c r="J40" s="230"/>
      <c r="K40" s="230"/>
      <c r="L40" s="230"/>
      <c r="M40" s="230"/>
      <c r="N40" s="231"/>
    </row>
    <row r="41" spans="2:14" ht="15.75" customHeight="1">
      <c r="B41" s="227"/>
      <c r="C41" s="214" t="s">
        <v>18</v>
      </c>
      <c r="D41" s="214" t="s">
        <v>18</v>
      </c>
      <c r="E41" s="214" t="s">
        <v>18</v>
      </c>
      <c r="F41" s="226" t="s">
        <v>19</v>
      </c>
      <c r="G41" s="229" t="s">
        <v>20</v>
      </c>
      <c r="H41" s="231"/>
      <c r="I41" s="226" t="s">
        <v>21</v>
      </c>
      <c r="J41" s="192" t="s">
        <v>96</v>
      </c>
      <c r="K41" s="226" t="s">
        <v>22</v>
      </c>
      <c r="L41" s="226" t="s">
        <v>23</v>
      </c>
      <c r="M41" s="214" t="s">
        <v>24</v>
      </c>
      <c r="N41" s="226" t="s">
        <v>25</v>
      </c>
    </row>
    <row r="42" spans="2:14" ht="57" customHeight="1">
      <c r="B42" s="228"/>
      <c r="C42" s="218"/>
      <c r="D42" s="218"/>
      <c r="E42" s="218"/>
      <c r="F42" s="228"/>
      <c r="G42" s="115" t="s">
        <v>26</v>
      </c>
      <c r="H42" s="115" t="s">
        <v>27</v>
      </c>
      <c r="I42" s="228"/>
      <c r="J42" s="194"/>
      <c r="K42" s="228"/>
      <c r="L42" s="228"/>
      <c r="M42" s="218"/>
      <c r="N42" s="228"/>
    </row>
    <row r="43" spans="2:14" ht="85.5" customHeight="1">
      <c r="B43" s="178" t="s">
        <v>109</v>
      </c>
      <c r="C43" s="126" t="s">
        <v>28</v>
      </c>
      <c r="D43" s="126" t="s">
        <v>48</v>
      </c>
      <c r="E43" s="226" t="s">
        <v>91</v>
      </c>
      <c r="F43" s="126" t="s">
        <v>29</v>
      </c>
      <c r="G43" s="117" t="s">
        <v>30</v>
      </c>
      <c r="H43" s="115"/>
      <c r="I43" s="118">
        <v>100</v>
      </c>
      <c r="J43" s="118"/>
      <c r="K43" s="118">
        <f>I43</f>
        <v>100</v>
      </c>
      <c r="L43" s="171">
        <f>I43*0.1</f>
        <v>10</v>
      </c>
      <c r="M43" s="118">
        <v>0</v>
      </c>
      <c r="N43" s="113"/>
    </row>
    <row r="44" spans="2:14" ht="86.25" customHeight="1">
      <c r="B44" s="124" t="s">
        <v>110</v>
      </c>
      <c r="C44" s="126" t="s">
        <v>31</v>
      </c>
      <c r="D44" s="126" t="s">
        <v>50</v>
      </c>
      <c r="E44" s="227"/>
      <c r="F44" s="126" t="s">
        <v>32</v>
      </c>
      <c r="G44" s="117" t="s">
        <v>30</v>
      </c>
      <c r="H44" s="115"/>
      <c r="I44" s="118">
        <v>38</v>
      </c>
      <c r="J44" s="118"/>
      <c r="K44" s="118">
        <v>38</v>
      </c>
      <c r="L44" s="171">
        <f>I44*0.1</f>
        <v>3.8000000000000003</v>
      </c>
      <c r="M44" s="118">
        <v>0</v>
      </c>
      <c r="N44" s="113"/>
    </row>
    <row r="45" spans="2:14" ht="86.25" customHeight="1">
      <c r="B45" s="124"/>
      <c r="C45" s="126"/>
      <c r="D45" s="126"/>
      <c r="E45" s="227"/>
      <c r="F45" s="114" t="s">
        <v>33</v>
      </c>
      <c r="G45" s="117" t="s">
        <v>30</v>
      </c>
      <c r="H45" s="115"/>
      <c r="I45" s="118">
        <v>40</v>
      </c>
      <c r="J45" s="118"/>
      <c r="K45" s="118">
        <f>I45</f>
        <v>40</v>
      </c>
      <c r="L45" s="171">
        <f>I45*0.1</f>
        <v>4</v>
      </c>
      <c r="M45" s="118">
        <v>0</v>
      </c>
      <c r="N45" s="113"/>
    </row>
    <row r="46" spans="2:14" ht="86.25" customHeight="1">
      <c r="B46" s="124"/>
      <c r="C46" s="126"/>
      <c r="D46" s="126"/>
      <c r="E46" s="227"/>
      <c r="F46" s="114" t="s">
        <v>63</v>
      </c>
      <c r="G46" s="117" t="s">
        <v>30</v>
      </c>
      <c r="H46" s="115"/>
      <c r="I46" s="119">
        <v>100</v>
      </c>
      <c r="J46" s="119"/>
      <c r="K46" s="119">
        <v>100</v>
      </c>
      <c r="L46" s="171">
        <f>I46*0.1</f>
        <v>10</v>
      </c>
      <c r="M46" s="118">
        <v>0</v>
      </c>
      <c r="N46" s="113"/>
    </row>
    <row r="47" spans="2:14" ht="86.25" customHeight="1">
      <c r="B47" s="124"/>
      <c r="C47" s="126"/>
      <c r="D47" s="126"/>
      <c r="E47" s="228"/>
      <c r="F47" s="115" t="s">
        <v>34</v>
      </c>
      <c r="G47" s="120" t="s">
        <v>35</v>
      </c>
      <c r="H47" s="110"/>
      <c r="I47" s="121">
        <v>0</v>
      </c>
      <c r="J47" s="121"/>
      <c r="K47" s="118">
        <v>0</v>
      </c>
      <c r="L47" s="171">
        <f>I47*0.1</f>
        <v>0</v>
      </c>
      <c r="M47" s="118">
        <f>I47-K47-L47</f>
        <v>0</v>
      </c>
      <c r="N47" s="110"/>
    </row>
    <row r="48" spans="2:14" ht="15.75" customHeight="1"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</row>
    <row r="49" spans="2:13" ht="15.75" customHeight="1">
      <c r="B49" s="106" t="s">
        <v>36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</row>
    <row r="50" spans="2:14" ht="15.75" customHeight="1">
      <c r="B50" s="226" t="s">
        <v>15</v>
      </c>
      <c r="C50" s="229" t="s">
        <v>16</v>
      </c>
      <c r="D50" s="230"/>
      <c r="E50" s="111"/>
      <c r="F50" s="229" t="s">
        <v>37</v>
      </c>
      <c r="G50" s="230"/>
      <c r="H50" s="231"/>
      <c r="I50" s="229" t="s">
        <v>37</v>
      </c>
      <c r="J50" s="230"/>
      <c r="K50" s="230"/>
      <c r="L50" s="230"/>
      <c r="M50" s="230"/>
      <c r="N50" s="231"/>
    </row>
    <row r="51" spans="2:14" ht="15.75" customHeight="1">
      <c r="B51" s="227"/>
      <c r="C51" s="214" t="s">
        <v>18</v>
      </c>
      <c r="D51" s="214" t="s">
        <v>18</v>
      </c>
      <c r="E51" s="214" t="s">
        <v>18</v>
      </c>
      <c r="F51" s="226" t="s">
        <v>19</v>
      </c>
      <c r="G51" s="229" t="s">
        <v>20</v>
      </c>
      <c r="H51" s="231"/>
      <c r="I51" s="226" t="s">
        <v>21</v>
      </c>
      <c r="J51" s="192" t="s">
        <v>96</v>
      </c>
      <c r="K51" s="226" t="s">
        <v>22</v>
      </c>
      <c r="L51" s="226" t="s">
        <v>23</v>
      </c>
      <c r="M51" s="214" t="s">
        <v>24</v>
      </c>
      <c r="N51" s="226" t="s">
        <v>25</v>
      </c>
    </row>
    <row r="52" spans="2:14" ht="95.25" customHeight="1">
      <c r="B52" s="228"/>
      <c r="C52" s="218"/>
      <c r="D52" s="218"/>
      <c r="E52" s="218"/>
      <c r="F52" s="228"/>
      <c r="G52" s="115" t="s">
        <v>26</v>
      </c>
      <c r="H52" s="115" t="s">
        <v>27</v>
      </c>
      <c r="I52" s="228"/>
      <c r="J52" s="194"/>
      <c r="K52" s="228"/>
      <c r="L52" s="228"/>
      <c r="M52" s="218"/>
      <c r="N52" s="228"/>
    </row>
    <row r="53" spans="2:14" ht="78.75" customHeight="1">
      <c r="B53" s="116" t="s">
        <v>109</v>
      </c>
      <c r="C53" s="114" t="s">
        <v>28</v>
      </c>
      <c r="D53" s="113" t="s">
        <v>52</v>
      </c>
      <c r="E53" s="244" t="s">
        <v>91</v>
      </c>
      <c r="F53" s="125" t="s">
        <v>38</v>
      </c>
      <c r="G53" s="107" t="s">
        <v>39</v>
      </c>
      <c r="H53" s="115"/>
      <c r="I53" s="118">
        <v>61</v>
      </c>
      <c r="J53" s="118"/>
      <c r="K53" s="118">
        <v>61</v>
      </c>
      <c r="L53" s="171">
        <f>I53*0.1</f>
        <v>6.1000000000000005</v>
      </c>
      <c r="M53" s="118">
        <v>0</v>
      </c>
      <c r="N53" s="113"/>
    </row>
    <row r="54" spans="2:14" ht="60" customHeight="1">
      <c r="B54" s="124" t="s">
        <v>110</v>
      </c>
      <c r="C54" s="114" t="s">
        <v>31</v>
      </c>
      <c r="D54" s="114" t="s">
        <v>50</v>
      </c>
      <c r="E54" s="244"/>
      <c r="F54" s="125" t="s">
        <v>38</v>
      </c>
      <c r="G54" s="107" t="s">
        <v>39</v>
      </c>
      <c r="H54" s="115"/>
      <c r="I54" s="118">
        <v>0</v>
      </c>
      <c r="J54" s="118"/>
      <c r="K54" s="118">
        <f>I54</f>
        <v>0</v>
      </c>
      <c r="L54" s="171">
        <f>I54*0.1</f>
        <v>0</v>
      </c>
      <c r="M54" s="118">
        <v>0</v>
      </c>
      <c r="N54" s="113"/>
    </row>
    <row r="55" spans="2:14" ht="18">
      <c r="B55" s="93"/>
      <c r="C55" s="94"/>
      <c r="D55" s="94"/>
      <c r="E55" s="94"/>
      <c r="F55" s="95"/>
      <c r="G55" s="96"/>
      <c r="H55" s="97"/>
      <c r="I55" s="98"/>
      <c r="J55" s="98"/>
      <c r="K55" s="98"/>
      <c r="L55" s="98"/>
      <c r="M55" s="98"/>
      <c r="N55" s="99"/>
    </row>
    <row r="56" spans="2:4" ht="18">
      <c r="B56" s="81"/>
      <c r="C56" s="82" t="s">
        <v>8</v>
      </c>
      <c r="D56" s="100">
        <v>3</v>
      </c>
    </row>
    <row r="57" spans="2:14" ht="18">
      <c r="B57" s="84" t="s">
        <v>9</v>
      </c>
      <c r="L57" s="80" t="s">
        <v>10</v>
      </c>
      <c r="M57" s="85"/>
      <c r="N57" s="86" t="s">
        <v>117</v>
      </c>
    </row>
    <row r="58" spans="2:14" ht="18">
      <c r="B58" s="101" t="s">
        <v>60</v>
      </c>
      <c r="L58" s="80" t="s">
        <v>11</v>
      </c>
      <c r="M58" s="85"/>
      <c r="N58" s="81"/>
    </row>
    <row r="59" spans="2:5" ht="18">
      <c r="B59" s="80" t="s">
        <v>12</v>
      </c>
      <c r="E59" s="102" t="s">
        <v>45</v>
      </c>
    </row>
    <row r="60" spans="2:14" ht="18">
      <c r="B60" s="225" t="s">
        <v>13</v>
      </c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</row>
    <row r="61" ht="18">
      <c r="B61" s="103" t="s">
        <v>14</v>
      </c>
    </row>
    <row r="62" spans="2:14" ht="18">
      <c r="B62" s="226" t="s">
        <v>15</v>
      </c>
      <c r="C62" s="229" t="s">
        <v>16</v>
      </c>
      <c r="D62" s="230"/>
      <c r="E62" s="111"/>
      <c r="F62" s="229" t="s">
        <v>17</v>
      </c>
      <c r="G62" s="230"/>
      <c r="H62" s="230"/>
      <c r="I62" s="230"/>
      <c r="J62" s="230"/>
      <c r="K62" s="230"/>
      <c r="L62" s="230"/>
      <c r="M62" s="230"/>
      <c r="N62" s="231"/>
    </row>
    <row r="63" spans="2:14" ht="18">
      <c r="B63" s="227"/>
      <c r="C63" s="214" t="s">
        <v>18</v>
      </c>
      <c r="D63" s="214" t="s">
        <v>18</v>
      </c>
      <c r="E63" s="214" t="s">
        <v>18</v>
      </c>
      <c r="F63" s="226" t="s">
        <v>19</v>
      </c>
      <c r="G63" s="229" t="s">
        <v>20</v>
      </c>
      <c r="H63" s="231"/>
      <c r="I63" s="226" t="s">
        <v>21</v>
      </c>
      <c r="J63" s="192" t="s">
        <v>96</v>
      </c>
      <c r="K63" s="226" t="s">
        <v>22</v>
      </c>
      <c r="L63" s="226" t="s">
        <v>23</v>
      </c>
      <c r="M63" s="214" t="s">
        <v>24</v>
      </c>
      <c r="N63" s="226" t="s">
        <v>25</v>
      </c>
    </row>
    <row r="64" spans="2:14" ht="69.75" customHeight="1">
      <c r="B64" s="228"/>
      <c r="C64" s="218"/>
      <c r="D64" s="218"/>
      <c r="E64" s="218"/>
      <c r="F64" s="228"/>
      <c r="G64" s="115" t="s">
        <v>26</v>
      </c>
      <c r="H64" s="115" t="s">
        <v>27</v>
      </c>
      <c r="I64" s="228"/>
      <c r="J64" s="194"/>
      <c r="K64" s="228"/>
      <c r="L64" s="228"/>
      <c r="M64" s="218"/>
      <c r="N64" s="228"/>
    </row>
    <row r="65" spans="2:14" ht="72">
      <c r="B65" s="116" t="s">
        <v>111</v>
      </c>
      <c r="C65" s="126" t="s">
        <v>28</v>
      </c>
      <c r="D65" s="126" t="s">
        <v>48</v>
      </c>
      <c r="E65" s="226" t="s">
        <v>119</v>
      </c>
      <c r="F65" s="114" t="s">
        <v>29</v>
      </c>
      <c r="G65" s="117" t="s">
        <v>30</v>
      </c>
      <c r="H65" s="115"/>
      <c r="I65" s="118">
        <v>100</v>
      </c>
      <c r="J65" s="118"/>
      <c r="K65" s="118">
        <f>I65</f>
        <v>100</v>
      </c>
      <c r="L65" s="171">
        <f>I65*0.1</f>
        <v>10</v>
      </c>
      <c r="M65" s="118">
        <v>0</v>
      </c>
      <c r="N65" s="113"/>
    </row>
    <row r="66" spans="2:14" ht="79.5" customHeight="1">
      <c r="B66" s="116" t="s">
        <v>112</v>
      </c>
      <c r="C66" s="126" t="s">
        <v>31</v>
      </c>
      <c r="D66" s="126" t="s">
        <v>50</v>
      </c>
      <c r="E66" s="227"/>
      <c r="F66" s="114" t="s">
        <v>32</v>
      </c>
      <c r="G66" s="117" t="s">
        <v>30</v>
      </c>
      <c r="H66" s="115"/>
      <c r="I66" s="118">
        <v>38</v>
      </c>
      <c r="J66" s="118"/>
      <c r="K66" s="118">
        <v>38</v>
      </c>
      <c r="L66" s="171">
        <f>I66*0.1</f>
        <v>3.8000000000000003</v>
      </c>
      <c r="M66" s="118">
        <v>0</v>
      </c>
      <c r="N66" s="113"/>
    </row>
    <row r="67" spans="2:14" ht="42" customHeight="1">
      <c r="B67" s="124"/>
      <c r="C67" s="126"/>
      <c r="D67" s="126"/>
      <c r="E67" s="227"/>
      <c r="F67" s="114" t="s">
        <v>33</v>
      </c>
      <c r="G67" s="117" t="s">
        <v>30</v>
      </c>
      <c r="H67" s="115"/>
      <c r="I67" s="118">
        <v>40</v>
      </c>
      <c r="J67" s="118"/>
      <c r="K67" s="118">
        <f>I67</f>
        <v>40</v>
      </c>
      <c r="L67" s="171">
        <f>I67*0.1</f>
        <v>4</v>
      </c>
      <c r="M67" s="118">
        <v>0</v>
      </c>
      <c r="N67" s="99"/>
    </row>
    <row r="68" spans="2:14" ht="79.5" customHeight="1">
      <c r="B68" s="124"/>
      <c r="C68" s="126"/>
      <c r="D68" s="126"/>
      <c r="E68" s="228"/>
      <c r="F68" s="115" t="s">
        <v>120</v>
      </c>
      <c r="G68" s="120" t="s">
        <v>35</v>
      </c>
      <c r="H68" s="110"/>
      <c r="I68" s="121">
        <v>0</v>
      </c>
      <c r="J68" s="121"/>
      <c r="K68" s="118">
        <v>0</v>
      </c>
      <c r="L68" s="171">
        <f>I68*0.1</f>
        <v>0</v>
      </c>
      <c r="M68" s="118">
        <f>I68-K68-L68</f>
        <v>0</v>
      </c>
      <c r="N68" s="99"/>
    </row>
    <row r="69" spans="2:14" ht="18"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</row>
    <row r="70" spans="2:13" ht="18">
      <c r="B70" s="103" t="s">
        <v>36</v>
      </c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</row>
    <row r="71" spans="2:14" ht="18">
      <c r="B71" s="226" t="s">
        <v>15</v>
      </c>
      <c r="C71" s="229" t="s">
        <v>16</v>
      </c>
      <c r="D71" s="230"/>
      <c r="E71" s="111"/>
      <c r="F71" s="229" t="s">
        <v>37</v>
      </c>
      <c r="G71" s="230"/>
      <c r="H71" s="231"/>
      <c r="I71" s="229" t="s">
        <v>37</v>
      </c>
      <c r="J71" s="230"/>
      <c r="K71" s="230"/>
      <c r="L71" s="230"/>
      <c r="M71" s="230"/>
      <c r="N71" s="231"/>
    </row>
    <row r="72" spans="2:14" ht="18.75" customHeight="1">
      <c r="B72" s="227"/>
      <c r="C72" s="214" t="s">
        <v>18</v>
      </c>
      <c r="D72" s="214" t="s">
        <v>18</v>
      </c>
      <c r="E72" s="214" t="s">
        <v>18</v>
      </c>
      <c r="F72" s="226" t="s">
        <v>19</v>
      </c>
      <c r="G72" s="229" t="s">
        <v>20</v>
      </c>
      <c r="H72" s="231"/>
      <c r="I72" s="226" t="s">
        <v>21</v>
      </c>
      <c r="J72" s="192" t="s">
        <v>96</v>
      </c>
      <c r="K72" s="226" t="s">
        <v>22</v>
      </c>
      <c r="L72" s="226" t="s">
        <v>23</v>
      </c>
      <c r="M72" s="214" t="s">
        <v>24</v>
      </c>
      <c r="N72" s="226" t="s">
        <v>25</v>
      </c>
    </row>
    <row r="73" spans="2:14" ht="36">
      <c r="B73" s="228"/>
      <c r="C73" s="218"/>
      <c r="D73" s="218"/>
      <c r="E73" s="218"/>
      <c r="F73" s="228"/>
      <c r="G73" s="115" t="s">
        <v>26</v>
      </c>
      <c r="H73" s="115" t="s">
        <v>27</v>
      </c>
      <c r="I73" s="228"/>
      <c r="J73" s="194"/>
      <c r="K73" s="228"/>
      <c r="L73" s="228"/>
      <c r="M73" s="218"/>
      <c r="N73" s="228"/>
    </row>
    <row r="74" spans="2:14" ht="72">
      <c r="B74" s="116" t="s">
        <v>111</v>
      </c>
      <c r="C74" s="114" t="s">
        <v>28</v>
      </c>
      <c r="D74" s="113" t="s">
        <v>52</v>
      </c>
      <c r="E74" s="244" t="s">
        <v>91</v>
      </c>
      <c r="F74" s="125" t="s">
        <v>38</v>
      </c>
      <c r="G74" s="107" t="s">
        <v>39</v>
      </c>
      <c r="H74" s="115"/>
      <c r="I74" s="118">
        <v>15</v>
      </c>
      <c r="J74" s="118"/>
      <c r="K74" s="118">
        <v>15</v>
      </c>
      <c r="L74" s="171">
        <f>I74*0.1</f>
        <v>1.5</v>
      </c>
      <c r="M74" s="118">
        <v>0</v>
      </c>
      <c r="N74" s="113"/>
    </row>
    <row r="75" spans="2:14" ht="47.25" customHeight="1">
      <c r="B75" s="116" t="s">
        <v>112</v>
      </c>
      <c r="C75" s="114" t="s">
        <v>31</v>
      </c>
      <c r="D75" s="114" t="s">
        <v>50</v>
      </c>
      <c r="E75" s="244"/>
      <c r="F75" s="125" t="s">
        <v>38</v>
      </c>
      <c r="G75" s="107" t="s">
        <v>39</v>
      </c>
      <c r="H75" s="115"/>
      <c r="I75" s="118">
        <v>0</v>
      </c>
      <c r="J75" s="118"/>
      <c r="K75" s="118">
        <f>I75</f>
        <v>0</v>
      </c>
      <c r="L75" s="171">
        <f>I75*0.1</f>
        <v>0</v>
      </c>
      <c r="M75" s="118">
        <v>0</v>
      </c>
      <c r="N75" s="113"/>
    </row>
    <row r="77" spans="2:11" ht="18">
      <c r="B77" s="104"/>
      <c r="C77" s="104"/>
      <c r="D77" s="104"/>
      <c r="E77" s="104"/>
      <c r="F77" s="104"/>
      <c r="G77" s="104"/>
      <c r="H77" s="104"/>
      <c r="I77" s="104"/>
      <c r="J77" s="104"/>
      <c r="K77" s="104"/>
    </row>
    <row r="78" spans="2:11" ht="18">
      <c r="B78" s="104"/>
      <c r="C78" s="104"/>
      <c r="D78" s="104"/>
      <c r="E78" s="104"/>
      <c r="F78" s="104"/>
      <c r="G78" s="104"/>
      <c r="H78" s="104"/>
      <c r="I78" s="104"/>
      <c r="J78" s="104"/>
      <c r="K78" s="104"/>
    </row>
    <row r="79" spans="2:13" ht="3" customHeight="1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30"/>
      <c r="M79" s="130"/>
    </row>
    <row r="80" spans="2:13" ht="29.25" customHeight="1" hidden="1"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30"/>
      <c r="M80" s="130"/>
    </row>
    <row r="81" spans="2:13" ht="18" hidden="1"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30"/>
      <c r="M81" s="130"/>
    </row>
    <row r="82" spans="2:13" ht="18">
      <c r="B82" s="104" t="s">
        <v>59</v>
      </c>
      <c r="C82" s="104" t="s">
        <v>100</v>
      </c>
      <c r="D82" s="104"/>
      <c r="E82" s="104" t="s">
        <v>40</v>
      </c>
      <c r="F82" s="104"/>
      <c r="G82" s="104" t="s">
        <v>78</v>
      </c>
      <c r="H82" s="104"/>
      <c r="I82" s="104"/>
      <c r="J82" s="104"/>
      <c r="K82" s="104"/>
      <c r="L82" s="122"/>
      <c r="M82" s="122"/>
    </row>
    <row r="83" spans="2:13" ht="18">
      <c r="B83" s="105">
        <f>D3</f>
        <v>43830</v>
      </c>
      <c r="C83" s="104"/>
      <c r="D83" s="104"/>
      <c r="E83" s="104" t="s">
        <v>41</v>
      </c>
      <c r="F83" s="104"/>
      <c r="G83" s="104" t="s">
        <v>42</v>
      </c>
      <c r="H83" s="104"/>
      <c r="I83" s="104"/>
      <c r="J83" s="104"/>
      <c r="K83" s="104"/>
      <c r="L83" s="122"/>
      <c r="M83" s="122"/>
    </row>
    <row r="84" spans="2:11" ht="18">
      <c r="B84" s="104"/>
      <c r="C84" s="104"/>
      <c r="D84" s="104"/>
      <c r="E84" s="104"/>
      <c r="F84" s="104"/>
      <c r="G84" s="104"/>
      <c r="H84" s="104"/>
      <c r="I84" s="104"/>
      <c r="J84" s="104"/>
      <c r="K84" s="104"/>
    </row>
  </sheetData>
  <sheetProtection/>
  <mergeCells count="105">
    <mergeCell ref="J63:J64"/>
    <mergeCell ref="J72:J73"/>
    <mergeCell ref="J51:J52"/>
    <mergeCell ref="J41:J42"/>
    <mergeCell ref="J29:J30"/>
    <mergeCell ref="J19:J20"/>
    <mergeCell ref="M72:M73"/>
    <mergeCell ref="N72:N73"/>
    <mergeCell ref="E74:E75"/>
    <mergeCell ref="B71:B73"/>
    <mergeCell ref="C71:D71"/>
    <mergeCell ref="F71:H71"/>
    <mergeCell ref="I71:N71"/>
    <mergeCell ref="C72:C73"/>
    <mergeCell ref="F72:F73"/>
    <mergeCell ref="G72:H72"/>
    <mergeCell ref="I72:I73"/>
    <mergeCell ref="L63:L64"/>
    <mergeCell ref="D63:D64"/>
    <mergeCell ref="E63:E64"/>
    <mergeCell ref="F63:F64"/>
    <mergeCell ref="G63:H63"/>
    <mergeCell ref="K72:K73"/>
    <mergeCell ref="L72:L73"/>
    <mergeCell ref="B62:B64"/>
    <mergeCell ref="C62:D62"/>
    <mergeCell ref="C63:C64"/>
    <mergeCell ref="D72:D73"/>
    <mergeCell ref="E72:E73"/>
    <mergeCell ref="E65:E68"/>
    <mergeCell ref="I63:I64"/>
    <mergeCell ref="K63:K64"/>
    <mergeCell ref="K51:K52"/>
    <mergeCell ref="L51:L52"/>
    <mergeCell ref="M51:M52"/>
    <mergeCell ref="N51:N52"/>
    <mergeCell ref="M63:M64"/>
    <mergeCell ref="N63:N64"/>
    <mergeCell ref="F62:N62"/>
    <mergeCell ref="G51:H51"/>
    <mergeCell ref="E53:E54"/>
    <mergeCell ref="B60:N60"/>
    <mergeCell ref="B50:B52"/>
    <mergeCell ref="C50:D50"/>
    <mergeCell ref="F50:H50"/>
    <mergeCell ref="I50:N50"/>
    <mergeCell ref="C51:C52"/>
    <mergeCell ref="D51:D52"/>
    <mergeCell ref="E51:E52"/>
    <mergeCell ref="F51:F52"/>
    <mergeCell ref="I51:I52"/>
    <mergeCell ref="L41:L42"/>
    <mergeCell ref="M41:M42"/>
    <mergeCell ref="N41:N42"/>
    <mergeCell ref="G41:H41"/>
    <mergeCell ref="I41:I42"/>
    <mergeCell ref="K41:K42"/>
    <mergeCell ref="E43:E47"/>
    <mergeCell ref="B40:B42"/>
    <mergeCell ref="C40:D40"/>
    <mergeCell ref="F40:N40"/>
    <mergeCell ref="C41:C42"/>
    <mergeCell ref="D41:D42"/>
    <mergeCell ref="E41:E42"/>
    <mergeCell ref="F41:F42"/>
    <mergeCell ref="K29:K30"/>
    <mergeCell ref="L29:L30"/>
    <mergeCell ref="M29:M30"/>
    <mergeCell ref="N29:N30"/>
    <mergeCell ref="E31:E32"/>
    <mergeCell ref="B38:N38"/>
    <mergeCell ref="B28:B30"/>
    <mergeCell ref="C28:D28"/>
    <mergeCell ref="F28:H28"/>
    <mergeCell ref="I28:N28"/>
    <mergeCell ref="C29:C30"/>
    <mergeCell ref="D29:D30"/>
    <mergeCell ref="E29:E30"/>
    <mergeCell ref="F29:F30"/>
    <mergeCell ref="G29:H29"/>
    <mergeCell ref="I29:I30"/>
    <mergeCell ref="K19:K20"/>
    <mergeCell ref="L19:L20"/>
    <mergeCell ref="M19:M20"/>
    <mergeCell ref="N19:N20"/>
    <mergeCell ref="E21:E25"/>
    <mergeCell ref="B22:B25"/>
    <mergeCell ref="C22:C25"/>
    <mergeCell ref="D22:D25"/>
    <mergeCell ref="B16:N16"/>
    <mergeCell ref="B18:B20"/>
    <mergeCell ref="C18:D18"/>
    <mergeCell ref="F18:N18"/>
    <mergeCell ref="C19:C20"/>
    <mergeCell ref="D19:D20"/>
    <mergeCell ref="E19:E20"/>
    <mergeCell ref="F19:F20"/>
    <mergeCell ref="G19:H19"/>
    <mergeCell ref="I19:I20"/>
    <mergeCell ref="B5:D5"/>
    <mergeCell ref="E5:H5"/>
    <mergeCell ref="B7:D7"/>
    <mergeCell ref="E7:I7"/>
    <mergeCell ref="B6:D6"/>
    <mergeCell ref="E6:H6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0" r:id="rId1"/>
  <rowBreaks count="1" manualBreakCount="1">
    <brk id="32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84"/>
  <sheetViews>
    <sheetView view="pageBreakPreview" zoomScale="70" zoomScaleSheetLayoutView="70" zoomScalePageLayoutView="0" workbookViewId="0" topLeftCell="A1">
      <selection activeCell="D6" sqref="D6:E6"/>
    </sheetView>
  </sheetViews>
  <sheetFormatPr defaultColWidth="9.140625" defaultRowHeight="12.75"/>
  <cols>
    <col min="1" max="1" width="3.28125" style="1" customWidth="1"/>
    <col min="2" max="2" width="34.00390625" style="1" customWidth="1"/>
    <col min="3" max="3" width="35.28125" style="1" customWidth="1"/>
    <col min="4" max="4" width="47.28125" style="1" customWidth="1"/>
    <col min="5" max="5" width="14.7109375" style="1" customWidth="1"/>
    <col min="6" max="6" width="40.28125" style="1" customWidth="1"/>
    <col min="7" max="7" width="11.00390625" style="1" customWidth="1"/>
    <col min="8" max="8" width="7.7109375" style="1" customWidth="1"/>
    <col min="9" max="10" width="13.00390625" style="1" customWidth="1"/>
    <col min="11" max="12" width="12.140625" style="1" customWidth="1"/>
    <col min="13" max="13" width="12.7109375" style="1" customWidth="1"/>
    <col min="14" max="14" width="14.57421875" style="1" customWidth="1"/>
    <col min="15" max="16384" width="8.8515625" style="1" customWidth="1"/>
  </cols>
  <sheetData>
    <row r="2" spans="4:7" s="109" customFormat="1" ht="21">
      <c r="D2" s="108" t="str">
        <f>'свод школы'!D2</f>
        <v>Отчет о выполнении муниципального задания №</v>
      </c>
      <c r="G2" s="133">
        <v>33</v>
      </c>
    </row>
    <row r="3" s="109" customFormat="1" ht="21">
      <c r="D3" s="132" t="str">
        <f>'свод школы'!D3</f>
        <v>на 2019 год </v>
      </c>
    </row>
    <row r="4" spans="3:4" s="109" customFormat="1" ht="21">
      <c r="C4" s="134" t="s">
        <v>0</v>
      </c>
      <c r="D4" s="281">
        <v>43830</v>
      </c>
    </row>
    <row r="6" spans="2:7" ht="42.75" customHeight="1">
      <c r="B6" s="188" t="s">
        <v>1</v>
      </c>
      <c r="C6" s="188"/>
      <c r="D6" s="304" t="s">
        <v>122</v>
      </c>
      <c r="E6" s="304"/>
      <c r="F6" s="301"/>
      <c r="G6" s="301"/>
    </row>
    <row r="7" spans="2:7" ht="16.5" customHeight="1">
      <c r="B7" s="188" t="s">
        <v>2</v>
      </c>
      <c r="C7" s="188"/>
      <c r="D7" s="174" t="s">
        <v>3</v>
      </c>
      <c r="E7" s="174"/>
      <c r="F7" s="174"/>
      <c r="G7" s="174"/>
    </row>
    <row r="8" spans="2:10" ht="15" customHeight="1">
      <c r="B8" s="188" t="s">
        <v>4</v>
      </c>
      <c r="C8" s="188"/>
      <c r="D8" s="174" t="s">
        <v>43</v>
      </c>
      <c r="E8" s="174"/>
      <c r="F8" s="174"/>
      <c r="G8" s="174"/>
      <c r="H8" s="174"/>
      <c r="J8" s="144"/>
    </row>
    <row r="9" spans="2:4" ht="15">
      <c r="B9" s="1" t="s">
        <v>5</v>
      </c>
      <c r="D9" s="1" t="str">
        <f>'свод школы'!D9</f>
        <v>годовая</v>
      </c>
    </row>
    <row r="10" ht="15">
      <c r="C10" s="1" t="s">
        <v>6</v>
      </c>
    </row>
    <row r="12" spans="2:7" ht="15">
      <c r="B12" s="6"/>
      <c r="C12" s="2" t="s">
        <v>7</v>
      </c>
      <c r="G12" s="7"/>
    </row>
    <row r="13" spans="2:4" ht="15">
      <c r="B13" s="6"/>
      <c r="C13" s="4" t="s">
        <v>8</v>
      </c>
      <c r="D13" s="35">
        <v>1</v>
      </c>
    </row>
    <row r="14" spans="2:14" ht="15">
      <c r="B14" s="8" t="s">
        <v>9</v>
      </c>
      <c r="L14" s="2" t="s">
        <v>10</v>
      </c>
      <c r="M14" s="9"/>
      <c r="N14" s="10" t="s">
        <v>115</v>
      </c>
    </row>
    <row r="15" spans="2:14" ht="15">
      <c r="B15" s="36" t="s">
        <v>44</v>
      </c>
      <c r="L15" s="2" t="s">
        <v>11</v>
      </c>
      <c r="M15" s="9"/>
      <c r="N15" s="6"/>
    </row>
    <row r="16" spans="2:5" ht="15">
      <c r="B16" s="2" t="s">
        <v>12</v>
      </c>
      <c r="E16" s="34" t="s">
        <v>45</v>
      </c>
    </row>
    <row r="17" spans="2:14" ht="15">
      <c r="B17" s="191" t="s">
        <v>13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</row>
    <row r="18" ht="15">
      <c r="B18" s="33" t="s">
        <v>14</v>
      </c>
    </row>
    <row r="19" spans="2:14" ht="81" customHeight="1">
      <c r="B19" s="192" t="s">
        <v>15</v>
      </c>
      <c r="C19" s="195" t="s">
        <v>16</v>
      </c>
      <c r="D19" s="196"/>
      <c r="E19" s="11"/>
      <c r="F19" s="195" t="s">
        <v>17</v>
      </c>
      <c r="G19" s="196"/>
      <c r="H19" s="196"/>
      <c r="I19" s="196"/>
      <c r="J19" s="196"/>
      <c r="K19" s="196"/>
      <c r="L19" s="196"/>
      <c r="M19" s="196"/>
      <c r="N19" s="197"/>
    </row>
    <row r="20" spans="2:14" ht="63.75" customHeight="1">
      <c r="B20" s="193"/>
      <c r="C20" s="198" t="s">
        <v>18</v>
      </c>
      <c r="D20" s="198" t="s">
        <v>18</v>
      </c>
      <c r="E20" s="198" t="s">
        <v>18</v>
      </c>
      <c r="F20" s="192" t="s">
        <v>19</v>
      </c>
      <c r="G20" s="195" t="s">
        <v>20</v>
      </c>
      <c r="H20" s="197"/>
      <c r="I20" s="192" t="s">
        <v>21</v>
      </c>
      <c r="J20" s="192" t="s">
        <v>96</v>
      </c>
      <c r="K20" s="192" t="s">
        <v>22</v>
      </c>
      <c r="L20" s="192" t="s">
        <v>23</v>
      </c>
      <c r="M20" s="200" t="s">
        <v>24</v>
      </c>
      <c r="N20" s="192" t="s">
        <v>25</v>
      </c>
    </row>
    <row r="21" spans="2:14" ht="51" customHeight="1">
      <c r="B21" s="194"/>
      <c r="C21" s="199"/>
      <c r="D21" s="199"/>
      <c r="E21" s="199"/>
      <c r="F21" s="194"/>
      <c r="G21" s="14" t="s">
        <v>26</v>
      </c>
      <c r="H21" s="14" t="s">
        <v>27</v>
      </c>
      <c r="I21" s="194"/>
      <c r="J21" s="194"/>
      <c r="K21" s="194"/>
      <c r="L21" s="194"/>
      <c r="M21" s="201"/>
      <c r="N21" s="194"/>
    </row>
    <row r="22" spans="2:14" ht="40.5" customHeight="1">
      <c r="B22" s="116" t="s">
        <v>113</v>
      </c>
      <c r="C22" s="16" t="s">
        <v>28</v>
      </c>
      <c r="D22" s="13" t="s">
        <v>48</v>
      </c>
      <c r="E22" s="198" t="s">
        <v>91</v>
      </c>
      <c r="F22" s="16" t="s">
        <v>29</v>
      </c>
      <c r="G22" s="17" t="s">
        <v>30</v>
      </c>
      <c r="H22" s="14"/>
      <c r="I22" s="18">
        <v>100</v>
      </c>
      <c r="J22" s="18"/>
      <c r="K22" s="18">
        <f>I22</f>
        <v>100</v>
      </c>
      <c r="L22" s="171">
        <f>I22*0.1</f>
        <v>10</v>
      </c>
      <c r="M22" s="18">
        <v>0</v>
      </c>
      <c r="N22" s="12"/>
    </row>
    <row r="23" spans="2:14" ht="45" customHeight="1">
      <c r="B23" s="211" t="s">
        <v>114</v>
      </c>
      <c r="C23" s="206" t="s">
        <v>31</v>
      </c>
      <c r="D23" s="206" t="s">
        <v>50</v>
      </c>
      <c r="E23" s="202"/>
      <c r="F23" s="16" t="s">
        <v>32</v>
      </c>
      <c r="G23" s="17" t="s">
        <v>30</v>
      </c>
      <c r="H23" s="14"/>
      <c r="I23" s="18">
        <v>80</v>
      </c>
      <c r="J23" s="18"/>
      <c r="K23" s="18">
        <v>80</v>
      </c>
      <c r="L23" s="171">
        <f>I23*0.1</f>
        <v>8</v>
      </c>
      <c r="M23" s="18">
        <v>0</v>
      </c>
      <c r="N23" s="12"/>
    </row>
    <row r="24" spans="2:14" ht="30" customHeight="1">
      <c r="B24" s="212"/>
      <c r="C24" s="207"/>
      <c r="D24" s="207"/>
      <c r="E24" s="202"/>
      <c r="F24" s="16" t="s">
        <v>33</v>
      </c>
      <c r="G24" s="17" t="s">
        <v>30</v>
      </c>
      <c r="H24" s="14"/>
      <c r="I24" s="18">
        <v>60</v>
      </c>
      <c r="J24" s="18"/>
      <c r="K24" s="18">
        <f>I24</f>
        <v>60</v>
      </c>
      <c r="L24" s="171">
        <f>I24*0.1</f>
        <v>6</v>
      </c>
      <c r="M24" s="18">
        <v>0</v>
      </c>
      <c r="N24" s="12"/>
    </row>
    <row r="25" spans="2:14" ht="39.75" customHeight="1">
      <c r="B25" s="212"/>
      <c r="C25" s="207"/>
      <c r="D25" s="207"/>
      <c r="E25" s="202"/>
      <c r="F25" s="16" t="s">
        <v>63</v>
      </c>
      <c r="G25" s="17" t="s">
        <v>30</v>
      </c>
      <c r="H25" s="14"/>
      <c r="I25" s="57">
        <v>100</v>
      </c>
      <c r="J25" s="57"/>
      <c r="K25" s="57">
        <v>100</v>
      </c>
      <c r="L25" s="171">
        <f>I25*0.1</f>
        <v>10</v>
      </c>
      <c r="M25" s="18">
        <v>0</v>
      </c>
      <c r="N25" s="12"/>
    </row>
    <row r="26" spans="2:14" ht="66.75" customHeight="1">
      <c r="B26" s="213"/>
      <c r="C26" s="208"/>
      <c r="D26" s="208"/>
      <c r="E26" s="199"/>
      <c r="F26" s="20" t="s">
        <v>34</v>
      </c>
      <c r="G26" s="21" t="s">
        <v>35</v>
      </c>
      <c r="H26" s="3"/>
      <c r="I26" s="22">
        <v>0</v>
      </c>
      <c r="J26" s="22"/>
      <c r="K26" s="18">
        <v>0</v>
      </c>
      <c r="L26" s="171">
        <f>I26*0.1</f>
        <v>0</v>
      </c>
      <c r="M26" s="18">
        <f>I26-K26-L26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4" ht="80.25" customHeight="1">
      <c r="B29" s="192" t="s">
        <v>15</v>
      </c>
      <c r="C29" s="195" t="s">
        <v>16</v>
      </c>
      <c r="D29" s="196"/>
      <c r="E29" s="11"/>
      <c r="F29" s="195" t="s">
        <v>37</v>
      </c>
      <c r="G29" s="196"/>
      <c r="H29" s="197"/>
      <c r="I29" s="195" t="s">
        <v>37</v>
      </c>
      <c r="J29" s="196"/>
      <c r="K29" s="196"/>
      <c r="L29" s="196"/>
      <c r="M29" s="196"/>
      <c r="N29" s="197"/>
    </row>
    <row r="30" spans="2:14" ht="15" customHeight="1">
      <c r="B30" s="193"/>
      <c r="C30" s="198" t="s">
        <v>18</v>
      </c>
      <c r="D30" s="198" t="s">
        <v>18</v>
      </c>
      <c r="E30" s="198" t="s">
        <v>18</v>
      </c>
      <c r="F30" s="192" t="s">
        <v>19</v>
      </c>
      <c r="G30" s="195" t="s">
        <v>20</v>
      </c>
      <c r="H30" s="197"/>
      <c r="I30" s="192" t="s">
        <v>21</v>
      </c>
      <c r="J30" s="192" t="s">
        <v>96</v>
      </c>
      <c r="K30" s="192" t="s">
        <v>22</v>
      </c>
      <c r="L30" s="192" t="s">
        <v>23</v>
      </c>
      <c r="M30" s="200" t="s">
        <v>24</v>
      </c>
      <c r="N30" s="192" t="s">
        <v>25</v>
      </c>
    </row>
    <row r="31" spans="2:14" ht="111" customHeight="1">
      <c r="B31" s="194"/>
      <c r="C31" s="199"/>
      <c r="D31" s="199"/>
      <c r="E31" s="199"/>
      <c r="F31" s="194"/>
      <c r="G31" s="14" t="s">
        <v>26</v>
      </c>
      <c r="H31" s="14" t="s">
        <v>27</v>
      </c>
      <c r="I31" s="194"/>
      <c r="J31" s="194"/>
      <c r="K31" s="194"/>
      <c r="L31" s="194"/>
      <c r="M31" s="201"/>
      <c r="N31" s="194"/>
    </row>
    <row r="32" spans="2:14" ht="42" customHeight="1">
      <c r="B32" s="116" t="s">
        <v>113</v>
      </c>
      <c r="C32" s="16" t="s">
        <v>28</v>
      </c>
      <c r="D32" s="38" t="s">
        <v>52</v>
      </c>
      <c r="E32" s="232" t="s">
        <v>91</v>
      </c>
      <c r="F32" s="26" t="s">
        <v>38</v>
      </c>
      <c r="G32" s="27" t="s">
        <v>39</v>
      </c>
      <c r="H32" s="14"/>
      <c r="I32" s="18">
        <v>120</v>
      </c>
      <c r="J32" s="18"/>
      <c r="K32" s="18">
        <v>124</v>
      </c>
      <c r="L32" s="171">
        <f>I32*0.1</f>
        <v>12</v>
      </c>
      <c r="M32" s="18">
        <v>0</v>
      </c>
      <c r="N32" s="12"/>
    </row>
    <row r="33" spans="2:14" ht="39" customHeight="1">
      <c r="B33" s="124" t="s">
        <v>114</v>
      </c>
      <c r="C33" s="16" t="s">
        <v>31</v>
      </c>
      <c r="D33" s="16" t="s">
        <v>50</v>
      </c>
      <c r="E33" s="233"/>
      <c r="F33" s="26" t="s">
        <v>38</v>
      </c>
      <c r="G33" s="27" t="s">
        <v>39</v>
      </c>
      <c r="H33" s="14"/>
      <c r="I33" s="18">
        <v>5</v>
      </c>
      <c r="J33" s="18"/>
      <c r="K33" s="18">
        <v>5</v>
      </c>
      <c r="L33" s="171">
        <f>I33*0.1</f>
        <v>0.5</v>
      </c>
      <c r="M33" s="18">
        <v>0</v>
      </c>
      <c r="N33" s="12"/>
    </row>
    <row r="35" spans="2:4" ht="15.75" customHeight="1">
      <c r="B35" s="6"/>
      <c r="C35" s="4" t="s">
        <v>8</v>
      </c>
      <c r="D35" s="56">
        <v>2</v>
      </c>
    </row>
    <row r="36" spans="2:14" ht="15.75" customHeight="1">
      <c r="B36" s="8"/>
      <c r="L36" s="2" t="s">
        <v>10</v>
      </c>
      <c r="M36" s="9"/>
      <c r="N36" s="10" t="s">
        <v>116</v>
      </c>
    </row>
    <row r="37" spans="2:14" ht="15">
      <c r="B37" s="54" t="s">
        <v>53</v>
      </c>
      <c r="L37" s="2" t="s">
        <v>11</v>
      </c>
      <c r="M37" s="9"/>
      <c r="N37" s="6"/>
    </row>
    <row r="38" spans="2:5" ht="15">
      <c r="B38" s="2" t="s">
        <v>12</v>
      </c>
      <c r="E38" s="46" t="s">
        <v>62</v>
      </c>
    </row>
    <row r="39" spans="2:14" ht="15">
      <c r="B39" s="191" t="s">
        <v>13</v>
      </c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</row>
    <row r="40" ht="18.75" customHeight="1">
      <c r="B40" s="55" t="s">
        <v>14</v>
      </c>
    </row>
    <row r="41" spans="2:14" ht="15" customHeight="1">
      <c r="B41" s="192" t="s">
        <v>15</v>
      </c>
      <c r="C41" s="195" t="s">
        <v>16</v>
      </c>
      <c r="D41" s="196"/>
      <c r="E41" s="11"/>
      <c r="F41" s="195" t="s">
        <v>17</v>
      </c>
      <c r="G41" s="196"/>
      <c r="H41" s="196"/>
      <c r="I41" s="196"/>
      <c r="J41" s="196"/>
      <c r="K41" s="196"/>
      <c r="L41" s="196"/>
      <c r="M41" s="196"/>
      <c r="N41" s="197"/>
    </row>
    <row r="42" spans="2:14" ht="15.75" customHeight="1">
      <c r="B42" s="193"/>
      <c r="C42" s="198" t="s">
        <v>18</v>
      </c>
      <c r="D42" s="198" t="s">
        <v>18</v>
      </c>
      <c r="E42" s="198" t="s">
        <v>18</v>
      </c>
      <c r="F42" s="192" t="s">
        <v>19</v>
      </c>
      <c r="G42" s="195" t="s">
        <v>20</v>
      </c>
      <c r="H42" s="197"/>
      <c r="I42" s="192" t="s">
        <v>21</v>
      </c>
      <c r="J42" s="192" t="s">
        <v>96</v>
      </c>
      <c r="K42" s="192" t="s">
        <v>22</v>
      </c>
      <c r="L42" s="192" t="s">
        <v>23</v>
      </c>
      <c r="M42" s="200" t="s">
        <v>24</v>
      </c>
      <c r="N42" s="192" t="s">
        <v>25</v>
      </c>
    </row>
    <row r="43" spans="2:14" ht="30.75">
      <c r="B43" s="194"/>
      <c r="C43" s="199"/>
      <c r="D43" s="199"/>
      <c r="E43" s="199"/>
      <c r="F43" s="194"/>
      <c r="G43" s="14" t="s">
        <v>26</v>
      </c>
      <c r="H43" s="14" t="s">
        <v>27</v>
      </c>
      <c r="I43" s="194"/>
      <c r="J43" s="194"/>
      <c r="K43" s="194"/>
      <c r="L43" s="194"/>
      <c r="M43" s="201"/>
      <c r="N43" s="194"/>
    </row>
    <row r="44" spans="2:14" ht="36" customHeight="1">
      <c r="B44" s="116" t="s">
        <v>109</v>
      </c>
      <c r="C44" s="16" t="s">
        <v>28</v>
      </c>
      <c r="D44" s="13" t="s">
        <v>48</v>
      </c>
      <c r="E44" s="198" t="str">
        <f>E53</f>
        <v>очная </v>
      </c>
      <c r="F44" s="16" t="s">
        <v>29</v>
      </c>
      <c r="G44" s="17" t="s">
        <v>30</v>
      </c>
      <c r="H44" s="14"/>
      <c r="I44" s="18">
        <v>100</v>
      </c>
      <c r="J44" s="18"/>
      <c r="K44" s="18">
        <f>I44</f>
        <v>100</v>
      </c>
      <c r="L44" s="171">
        <f>I44*0.1</f>
        <v>10</v>
      </c>
      <c r="M44" s="18">
        <v>0</v>
      </c>
      <c r="N44" s="12"/>
    </row>
    <row r="45" spans="2:14" ht="24">
      <c r="B45" s="124" t="s">
        <v>110</v>
      </c>
      <c r="C45" s="37" t="s">
        <v>31</v>
      </c>
      <c r="D45" s="37" t="s">
        <v>50</v>
      </c>
      <c r="E45" s="202"/>
      <c r="F45" s="16" t="s">
        <v>32</v>
      </c>
      <c r="G45" s="17" t="s">
        <v>30</v>
      </c>
      <c r="H45" s="14"/>
      <c r="I45" s="18">
        <v>78</v>
      </c>
      <c r="J45" s="18"/>
      <c r="K45" s="18">
        <v>78</v>
      </c>
      <c r="L45" s="171">
        <f>I45*0.1</f>
        <v>7.800000000000001</v>
      </c>
      <c r="M45" s="18">
        <v>0</v>
      </c>
      <c r="N45" s="12"/>
    </row>
    <row r="46" spans="2:14" ht="24">
      <c r="B46" s="211"/>
      <c r="C46" s="206"/>
      <c r="D46" s="206"/>
      <c r="E46" s="202"/>
      <c r="F46" s="16" t="s">
        <v>33</v>
      </c>
      <c r="G46" s="17" t="s">
        <v>30</v>
      </c>
      <c r="H46" s="14"/>
      <c r="I46" s="18">
        <v>94</v>
      </c>
      <c r="J46" s="18"/>
      <c r="K46" s="18">
        <f>I46</f>
        <v>94</v>
      </c>
      <c r="L46" s="171">
        <f>I46*0.1</f>
        <v>9.4</v>
      </c>
      <c r="M46" s="18">
        <v>0</v>
      </c>
      <c r="N46" s="12"/>
    </row>
    <row r="47" spans="2:14" ht="36">
      <c r="B47" s="213"/>
      <c r="C47" s="208"/>
      <c r="D47" s="208"/>
      <c r="E47" s="199"/>
      <c r="F47" s="20" t="s">
        <v>120</v>
      </c>
      <c r="G47" s="21" t="s">
        <v>35</v>
      </c>
      <c r="H47" s="3"/>
      <c r="I47" s="22">
        <v>0</v>
      </c>
      <c r="J47" s="22"/>
      <c r="K47" s="18">
        <f>I47</f>
        <v>0</v>
      </c>
      <c r="L47" s="171">
        <f>I47*0.1</f>
        <v>0</v>
      </c>
      <c r="M47" s="18">
        <f>I47-K47-L47</f>
        <v>0</v>
      </c>
      <c r="N47" s="3"/>
    </row>
    <row r="48" spans="2:14" ht="15.7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2:13" ht="15.75" customHeight="1">
      <c r="B49" s="55" t="s">
        <v>36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4" ht="15.75" customHeight="1">
      <c r="B50" s="192" t="s">
        <v>15</v>
      </c>
      <c r="C50" s="195" t="s">
        <v>16</v>
      </c>
      <c r="D50" s="196"/>
      <c r="E50" s="11"/>
      <c r="F50" s="195" t="s">
        <v>37</v>
      </c>
      <c r="G50" s="196"/>
      <c r="H50" s="197"/>
      <c r="I50" s="195" t="s">
        <v>37</v>
      </c>
      <c r="J50" s="196"/>
      <c r="K50" s="196"/>
      <c r="L50" s="196"/>
      <c r="M50" s="196"/>
      <c r="N50" s="197"/>
    </row>
    <row r="51" spans="2:14" ht="15.75" customHeight="1">
      <c r="B51" s="193"/>
      <c r="C51" s="198" t="s">
        <v>18</v>
      </c>
      <c r="D51" s="198" t="s">
        <v>18</v>
      </c>
      <c r="E51" s="198" t="s">
        <v>18</v>
      </c>
      <c r="F51" s="192" t="s">
        <v>19</v>
      </c>
      <c r="G51" s="195" t="s">
        <v>20</v>
      </c>
      <c r="H51" s="197"/>
      <c r="I51" s="192" t="s">
        <v>21</v>
      </c>
      <c r="J51" s="192" t="s">
        <v>96</v>
      </c>
      <c r="K51" s="192" t="s">
        <v>22</v>
      </c>
      <c r="L51" s="192" t="s">
        <v>23</v>
      </c>
      <c r="M51" s="200" t="s">
        <v>24</v>
      </c>
      <c r="N51" s="192" t="s">
        <v>25</v>
      </c>
    </row>
    <row r="52" spans="2:14" ht="30.75">
      <c r="B52" s="194"/>
      <c r="C52" s="199"/>
      <c r="D52" s="199"/>
      <c r="E52" s="199"/>
      <c r="F52" s="194"/>
      <c r="G52" s="14" t="s">
        <v>26</v>
      </c>
      <c r="H52" s="14" t="s">
        <v>27</v>
      </c>
      <c r="I52" s="194"/>
      <c r="J52" s="194"/>
      <c r="K52" s="194"/>
      <c r="L52" s="194"/>
      <c r="M52" s="201"/>
      <c r="N52" s="194"/>
    </row>
    <row r="53" spans="2:14" ht="36" customHeight="1">
      <c r="B53" s="116" t="s">
        <v>109</v>
      </c>
      <c r="C53" s="16" t="s">
        <v>28</v>
      </c>
      <c r="D53" s="38" t="s">
        <v>52</v>
      </c>
      <c r="E53" s="210" t="str">
        <f>E65</f>
        <v>очная </v>
      </c>
      <c r="F53" s="26" t="s">
        <v>38</v>
      </c>
      <c r="G53" s="27" t="s">
        <v>39</v>
      </c>
      <c r="H53" s="14"/>
      <c r="I53" s="18">
        <v>129</v>
      </c>
      <c r="J53" s="18"/>
      <c r="K53" s="18">
        <v>131</v>
      </c>
      <c r="L53" s="171">
        <f>I53*0.1</f>
        <v>12.9</v>
      </c>
      <c r="M53" s="18">
        <v>0</v>
      </c>
      <c r="N53" s="12"/>
    </row>
    <row r="54" spans="2:14" ht="30" customHeight="1">
      <c r="B54" s="124" t="s">
        <v>110</v>
      </c>
      <c r="C54" s="16" t="s">
        <v>31</v>
      </c>
      <c r="D54" s="16" t="s">
        <v>50</v>
      </c>
      <c r="E54" s="210"/>
      <c r="F54" s="26" t="s">
        <v>38</v>
      </c>
      <c r="G54" s="27" t="s">
        <v>39</v>
      </c>
      <c r="H54" s="14"/>
      <c r="I54" s="18">
        <v>1</v>
      </c>
      <c r="J54" s="18"/>
      <c r="K54" s="18">
        <f>I54</f>
        <v>1</v>
      </c>
      <c r="L54" s="171">
        <f>I54*0.1</f>
        <v>0.1</v>
      </c>
      <c r="M54" s="18">
        <v>0</v>
      </c>
      <c r="N54" s="12"/>
    </row>
    <row r="55" spans="2:14" ht="15">
      <c r="B55" s="43"/>
      <c r="C55" s="40"/>
      <c r="D55" s="40"/>
      <c r="E55" s="41"/>
      <c r="F55" s="44"/>
      <c r="G55" s="45"/>
      <c r="H55" s="39"/>
      <c r="I55" s="42"/>
      <c r="J55" s="42"/>
      <c r="K55" s="42"/>
      <c r="L55" s="42"/>
      <c r="M55" s="42"/>
      <c r="N55" s="32"/>
    </row>
    <row r="56" spans="2:4" ht="15">
      <c r="B56" s="6"/>
      <c r="C56" s="4" t="s">
        <v>8</v>
      </c>
      <c r="D56" s="53">
        <v>3</v>
      </c>
    </row>
    <row r="57" spans="2:14" ht="15">
      <c r="B57" s="8" t="s">
        <v>9</v>
      </c>
      <c r="L57" s="2" t="s">
        <v>10</v>
      </c>
      <c r="M57" s="9"/>
      <c r="N57" s="10" t="s">
        <v>117</v>
      </c>
    </row>
    <row r="58" spans="2:14" ht="15">
      <c r="B58" s="50" t="s">
        <v>60</v>
      </c>
      <c r="L58" s="2" t="s">
        <v>11</v>
      </c>
      <c r="M58" s="9"/>
      <c r="N58" s="6"/>
    </row>
    <row r="59" spans="2:5" ht="15">
      <c r="B59" s="2" t="s">
        <v>12</v>
      </c>
      <c r="E59" s="51" t="s">
        <v>45</v>
      </c>
    </row>
    <row r="60" spans="2:14" ht="15">
      <c r="B60" s="191" t="s">
        <v>13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</row>
    <row r="61" ht="15">
      <c r="B61" s="52" t="s">
        <v>14</v>
      </c>
    </row>
    <row r="62" spans="2:14" ht="15">
      <c r="B62" s="192" t="s">
        <v>15</v>
      </c>
      <c r="C62" s="195" t="s">
        <v>16</v>
      </c>
      <c r="D62" s="196"/>
      <c r="E62" s="11"/>
      <c r="F62" s="195" t="s">
        <v>17</v>
      </c>
      <c r="G62" s="196"/>
      <c r="H62" s="196"/>
      <c r="I62" s="196"/>
      <c r="J62" s="196"/>
      <c r="K62" s="196"/>
      <c r="L62" s="196"/>
      <c r="M62" s="196"/>
      <c r="N62" s="197"/>
    </row>
    <row r="63" spans="2:14" ht="15">
      <c r="B63" s="193"/>
      <c r="C63" s="198" t="s">
        <v>18</v>
      </c>
      <c r="D63" s="198" t="s">
        <v>18</v>
      </c>
      <c r="E63" s="198" t="s">
        <v>18</v>
      </c>
      <c r="F63" s="192" t="s">
        <v>19</v>
      </c>
      <c r="G63" s="195" t="s">
        <v>20</v>
      </c>
      <c r="H63" s="197"/>
      <c r="I63" s="192" t="s">
        <v>21</v>
      </c>
      <c r="J63" s="192" t="s">
        <v>96</v>
      </c>
      <c r="K63" s="192" t="s">
        <v>22</v>
      </c>
      <c r="L63" s="192" t="s">
        <v>23</v>
      </c>
      <c r="M63" s="200" t="s">
        <v>24</v>
      </c>
      <c r="N63" s="192" t="s">
        <v>25</v>
      </c>
    </row>
    <row r="64" spans="2:14" ht="30.75">
      <c r="B64" s="194"/>
      <c r="C64" s="199"/>
      <c r="D64" s="199"/>
      <c r="E64" s="199"/>
      <c r="F64" s="194"/>
      <c r="G64" s="14" t="s">
        <v>26</v>
      </c>
      <c r="H64" s="14" t="s">
        <v>27</v>
      </c>
      <c r="I64" s="194"/>
      <c r="J64" s="194"/>
      <c r="K64" s="194"/>
      <c r="L64" s="194"/>
      <c r="M64" s="201"/>
      <c r="N64" s="194"/>
    </row>
    <row r="65" spans="2:14" ht="36">
      <c r="B65" s="116" t="s">
        <v>111</v>
      </c>
      <c r="C65" s="16" t="s">
        <v>28</v>
      </c>
      <c r="D65" s="13" t="s">
        <v>48</v>
      </c>
      <c r="E65" s="198" t="s">
        <v>91</v>
      </c>
      <c r="F65" s="16" t="s">
        <v>29</v>
      </c>
      <c r="G65" s="17" t="s">
        <v>30</v>
      </c>
      <c r="H65" s="14"/>
      <c r="I65" s="18">
        <v>100</v>
      </c>
      <c r="J65" s="18"/>
      <c r="K65" s="18">
        <f>I65</f>
        <v>100</v>
      </c>
      <c r="L65" s="171">
        <f>I65*0.1</f>
        <v>10</v>
      </c>
      <c r="M65" s="18">
        <v>0</v>
      </c>
      <c r="N65" s="12"/>
    </row>
    <row r="66" spans="2:14" ht="24">
      <c r="B66" s="140" t="s">
        <v>112</v>
      </c>
      <c r="C66" s="37" t="s">
        <v>31</v>
      </c>
      <c r="D66" s="37" t="s">
        <v>50</v>
      </c>
      <c r="E66" s="202"/>
      <c r="F66" s="16" t="s">
        <v>32</v>
      </c>
      <c r="G66" s="17" t="s">
        <v>30</v>
      </c>
      <c r="H66" s="14"/>
      <c r="I66" s="18">
        <v>85</v>
      </c>
      <c r="J66" s="18"/>
      <c r="K66" s="18">
        <v>85</v>
      </c>
      <c r="L66" s="171">
        <f>I66*0.1</f>
        <v>8.5</v>
      </c>
      <c r="M66" s="18">
        <v>0</v>
      </c>
      <c r="N66" s="12"/>
    </row>
    <row r="67" spans="2:14" ht="24">
      <c r="B67" s="211"/>
      <c r="C67" s="206"/>
      <c r="D67" s="206"/>
      <c r="E67" s="202"/>
      <c r="F67" s="16" t="s">
        <v>33</v>
      </c>
      <c r="G67" s="17" t="s">
        <v>30</v>
      </c>
      <c r="H67" s="14"/>
      <c r="I67" s="18">
        <v>100</v>
      </c>
      <c r="J67" s="18"/>
      <c r="K67" s="18">
        <f>I67</f>
        <v>100</v>
      </c>
      <c r="L67" s="171">
        <f>I67*0.1</f>
        <v>10</v>
      </c>
      <c r="M67" s="18">
        <v>0</v>
      </c>
      <c r="N67" s="12"/>
    </row>
    <row r="68" spans="2:14" ht="36">
      <c r="B68" s="213"/>
      <c r="C68" s="208"/>
      <c r="D68" s="208"/>
      <c r="E68" s="199"/>
      <c r="F68" s="20" t="s">
        <v>120</v>
      </c>
      <c r="G68" s="21" t="s">
        <v>35</v>
      </c>
      <c r="H68" s="3"/>
      <c r="I68" s="22">
        <v>0</v>
      </c>
      <c r="J68" s="22"/>
      <c r="K68" s="18">
        <f>I68</f>
        <v>0</v>
      </c>
      <c r="L68" s="171">
        <f>I68*0.1</f>
        <v>0</v>
      </c>
      <c r="M68" s="18">
        <f>I68-K68-L68</f>
        <v>0</v>
      </c>
      <c r="N68" s="3"/>
    </row>
    <row r="69" spans="2:14" ht="1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2:13" ht="15">
      <c r="B70" s="52" t="s">
        <v>36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</row>
    <row r="71" spans="2:14" ht="15">
      <c r="B71" s="192" t="s">
        <v>15</v>
      </c>
      <c r="C71" s="195" t="s">
        <v>16</v>
      </c>
      <c r="D71" s="196"/>
      <c r="E71" s="11"/>
      <c r="F71" s="195" t="s">
        <v>37</v>
      </c>
      <c r="G71" s="196"/>
      <c r="H71" s="197"/>
      <c r="I71" s="195" t="s">
        <v>37</v>
      </c>
      <c r="J71" s="196"/>
      <c r="K71" s="196"/>
      <c r="L71" s="196"/>
      <c r="M71" s="196"/>
      <c r="N71" s="197"/>
    </row>
    <row r="72" spans="2:14" ht="15">
      <c r="B72" s="193"/>
      <c r="C72" s="198" t="s">
        <v>18</v>
      </c>
      <c r="D72" s="198" t="s">
        <v>18</v>
      </c>
      <c r="E72" s="198" t="s">
        <v>18</v>
      </c>
      <c r="F72" s="192" t="s">
        <v>19</v>
      </c>
      <c r="G72" s="195" t="s">
        <v>20</v>
      </c>
      <c r="H72" s="197"/>
      <c r="I72" s="192" t="s">
        <v>21</v>
      </c>
      <c r="J72" s="192" t="s">
        <v>96</v>
      </c>
      <c r="K72" s="192" t="s">
        <v>22</v>
      </c>
      <c r="L72" s="192" t="s">
        <v>23</v>
      </c>
      <c r="M72" s="200" t="s">
        <v>24</v>
      </c>
      <c r="N72" s="192" t="s">
        <v>25</v>
      </c>
    </row>
    <row r="73" spans="2:14" ht="30.75">
      <c r="B73" s="194"/>
      <c r="C73" s="199"/>
      <c r="D73" s="199"/>
      <c r="E73" s="199"/>
      <c r="F73" s="194"/>
      <c r="G73" s="14" t="s">
        <v>26</v>
      </c>
      <c r="H73" s="14" t="s">
        <v>27</v>
      </c>
      <c r="I73" s="194"/>
      <c r="J73" s="194"/>
      <c r="K73" s="194"/>
      <c r="L73" s="194"/>
      <c r="M73" s="201"/>
      <c r="N73" s="194"/>
    </row>
    <row r="74" spans="2:14" ht="36">
      <c r="B74" s="116" t="s">
        <v>111</v>
      </c>
      <c r="C74" s="16" t="s">
        <v>28</v>
      </c>
      <c r="D74" s="38" t="s">
        <v>52</v>
      </c>
      <c r="E74" s="210" t="s">
        <v>91</v>
      </c>
      <c r="F74" s="26" t="s">
        <v>38</v>
      </c>
      <c r="G74" s="27" t="s">
        <v>39</v>
      </c>
      <c r="H74" s="14"/>
      <c r="I74" s="18">
        <v>16</v>
      </c>
      <c r="J74" s="18"/>
      <c r="K74" s="18">
        <v>16</v>
      </c>
      <c r="L74" s="171">
        <f>I74*0.1</f>
        <v>1.6</v>
      </c>
      <c r="M74" s="18">
        <v>0</v>
      </c>
      <c r="N74" s="12"/>
    </row>
    <row r="75" spans="2:14" ht="30" customHeight="1">
      <c r="B75" s="140" t="s">
        <v>112</v>
      </c>
      <c r="C75" s="16" t="s">
        <v>31</v>
      </c>
      <c r="D75" s="16" t="s">
        <v>50</v>
      </c>
      <c r="E75" s="210"/>
      <c r="F75" s="26" t="s">
        <v>38</v>
      </c>
      <c r="G75" s="27" t="s">
        <v>39</v>
      </c>
      <c r="H75" s="14"/>
      <c r="I75" s="18">
        <v>0</v>
      </c>
      <c r="J75" s="18"/>
      <c r="K75" s="18">
        <v>0</v>
      </c>
      <c r="L75" s="171">
        <f>I75*0.1</f>
        <v>0</v>
      </c>
      <c r="M75" s="18">
        <v>0</v>
      </c>
      <c r="N75" s="12"/>
    </row>
    <row r="77" spans="2:11" ht="15"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2:11" ht="15"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2:13" ht="15">
      <c r="B79" s="28" t="s">
        <v>59</v>
      </c>
      <c r="C79" s="245" t="s">
        <v>101</v>
      </c>
      <c r="D79" s="246"/>
      <c r="E79" s="28"/>
      <c r="F79" s="155"/>
      <c r="G79" s="28" t="s">
        <v>102</v>
      </c>
      <c r="H79" s="28"/>
      <c r="I79" s="28"/>
      <c r="J79" s="28"/>
      <c r="K79" s="28"/>
      <c r="L79" s="31"/>
      <c r="M79" s="31"/>
    </row>
    <row r="80" spans="2:13" ht="29.25" customHeight="1">
      <c r="B80" s="29">
        <f>D4</f>
        <v>43830</v>
      </c>
      <c r="C80" s="28"/>
      <c r="D80" s="28"/>
      <c r="E80" s="28"/>
      <c r="F80" s="28" t="s">
        <v>41</v>
      </c>
      <c r="G80" s="28"/>
      <c r="H80" s="28"/>
      <c r="I80" s="28"/>
      <c r="J80" s="28"/>
      <c r="K80" s="28"/>
      <c r="L80" s="31"/>
      <c r="M80" s="31"/>
    </row>
    <row r="81" spans="2:13" ht="1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31"/>
      <c r="M81" s="31"/>
    </row>
    <row r="82" spans="2:13" ht="1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3"/>
      <c r="M82" s="23"/>
    </row>
    <row r="83" spans="2:13" ht="1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3"/>
      <c r="M83" s="23"/>
    </row>
    <row r="84" spans="2:11" ht="15">
      <c r="B84" s="28"/>
      <c r="C84" s="28"/>
      <c r="D84" s="28"/>
      <c r="E84" s="28"/>
      <c r="F84" s="28"/>
      <c r="G84" s="28"/>
      <c r="H84" s="28"/>
      <c r="I84" s="28"/>
      <c r="J84" s="28"/>
      <c r="K84" s="28"/>
    </row>
  </sheetData>
  <sheetProtection/>
  <mergeCells count="110">
    <mergeCell ref="C79:D79"/>
    <mergeCell ref="J20:J21"/>
    <mergeCell ref="J42:J43"/>
    <mergeCell ref="J51:J52"/>
    <mergeCell ref="J63:J64"/>
    <mergeCell ref="J72:J73"/>
    <mergeCell ref="D72:D73"/>
    <mergeCell ref="E72:E73"/>
    <mergeCell ref="F72:F73"/>
    <mergeCell ref="G72:H72"/>
    <mergeCell ref="N72:N73"/>
    <mergeCell ref="E74:E75"/>
    <mergeCell ref="B71:B73"/>
    <mergeCell ref="C71:D71"/>
    <mergeCell ref="F71:H71"/>
    <mergeCell ref="I71:N71"/>
    <mergeCell ref="C72:C73"/>
    <mergeCell ref="I72:I73"/>
    <mergeCell ref="G63:H63"/>
    <mergeCell ref="E65:E68"/>
    <mergeCell ref="I63:I64"/>
    <mergeCell ref="K63:K64"/>
    <mergeCell ref="L72:L73"/>
    <mergeCell ref="M72:M73"/>
    <mergeCell ref="K72:K73"/>
    <mergeCell ref="E63:E64"/>
    <mergeCell ref="F63:F64"/>
    <mergeCell ref="B67:B68"/>
    <mergeCell ref="C67:C68"/>
    <mergeCell ref="D67:D68"/>
    <mergeCell ref="B62:B64"/>
    <mergeCell ref="C62:D62"/>
    <mergeCell ref="C63:C64"/>
    <mergeCell ref="D63:D64"/>
    <mergeCell ref="K51:K52"/>
    <mergeCell ref="L51:L52"/>
    <mergeCell ref="M51:M52"/>
    <mergeCell ref="N51:N52"/>
    <mergeCell ref="M63:M64"/>
    <mergeCell ref="N63:N64"/>
    <mergeCell ref="F62:N62"/>
    <mergeCell ref="G51:H51"/>
    <mergeCell ref="I51:I52"/>
    <mergeCell ref="L63:L64"/>
    <mergeCell ref="E53:E54"/>
    <mergeCell ref="B60:N60"/>
    <mergeCell ref="B50:B52"/>
    <mergeCell ref="C50:D50"/>
    <mergeCell ref="F50:H50"/>
    <mergeCell ref="I50:N50"/>
    <mergeCell ref="C51:C52"/>
    <mergeCell ref="D51:D52"/>
    <mergeCell ref="E51:E52"/>
    <mergeCell ref="F51:F52"/>
    <mergeCell ref="L42:L43"/>
    <mergeCell ref="M42:M43"/>
    <mergeCell ref="N42:N43"/>
    <mergeCell ref="E44:E47"/>
    <mergeCell ref="G42:H42"/>
    <mergeCell ref="I42:I43"/>
    <mergeCell ref="K42:K43"/>
    <mergeCell ref="B46:B47"/>
    <mergeCell ref="C46:C47"/>
    <mergeCell ref="D46:D47"/>
    <mergeCell ref="B41:B43"/>
    <mergeCell ref="C41:D41"/>
    <mergeCell ref="F41:N41"/>
    <mergeCell ref="C42:C43"/>
    <mergeCell ref="D42:D43"/>
    <mergeCell ref="E42:E43"/>
    <mergeCell ref="F42:F43"/>
    <mergeCell ref="E32:E33"/>
    <mergeCell ref="J30:J31"/>
    <mergeCell ref="B39:N39"/>
    <mergeCell ref="B29:B31"/>
    <mergeCell ref="C29:D29"/>
    <mergeCell ref="F29:H29"/>
    <mergeCell ref="I29:N29"/>
    <mergeCell ref="C30:C31"/>
    <mergeCell ref="D30:D31"/>
    <mergeCell ref="E30:E31"/>
    <mergeCell ref="I30:I31"/>
    <mergeCell ref="K30:K31"/>
    <mergeCell ref="L30:L31"/>
    <mergeCell ref="M30:M31"/>
    <mergeCell ref="N30:N31"/>
    <mergeCell ref="M20:M21"/>
    <mergeCell ref="N20:N21"/>
    <mergeCell ref="I20:I21"/>
    <mergeCell ref="K20:K21"/>
    <mergeCell ref="L20:L21"/>
    <mergeCell ref="F30:F31"/>
    <mergeCell ref="G30:H30"/>
    <mergeCell ref="E22:E26"/>
    <mergeCell ref="B23:B26"/>
    <mergeCell ref="C23:C26"/>
    <mergeCell ref="D23:D26"/>
    <mergeCell ref="G20:H20"/>
    <mergeCell ref="F20:F21"/>
    <mergeCell ref="C20:C21"/>
    <mergeCell ref="D20:D21"/>
    <mergeCell ref="E20:E21"/>
    <mergeCell ref="B17:N17"/>
    <mergeCell ref="B19:B21"/>
    <mergeCell ref="C19:D19"/>
    <mergeCell ref="F19:N19"/>
    <mergeCell ref="B6:C6"/>
    <mergeCell ref="B7:C7"/>
    <mergeCell ref="B8:C8"/>
    <mergeCell ref="D6:E6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54" r:id="rId1"/>
  <rowBreaks count="1" manualBreakCount="1">
    <brk id="27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B1:AJ83"/>
  <sheetViews>
    <sheetView view="pageBreakPreview" zoomScale="70" zoomScaleSheetLayoutView="70" zoomScalePageLayoutView="0" workbookViewId="0" topLeftCell="A3">
      <selection activeCell="B7" sqref="B7:C7"/>
    </sheetView>
  </sheetViews>
  <sheetFormatPr defaultColWidth="9.140625" defaultRowHeight="12.75"/>
  <cols>
    <col min="1" max="1" width="8.8515625" style="79" customWidth="1"/>
    <col min="2" max="2" width="54.7109375" style="79" customWidth="1"/>
    <col min="3" max="3" width="67.140625" style="79" customWidth="1"/>
    <col min="4" max="4" width="40.7109375" style="79" customWidth="1"/>
    <col min="5" max="5" width="34.140625" style="79" customWidth="1"/>
    <col min="6" max="6" width="47.421875" style="79" customWidth="1"/>
    <col min="7" max="7" width="11.00390625" style="79" customWidth="1"/>
    <col min="8" max="8" width="7.7109375" style="79" customWidth="1"/>
    <col min="9" max="10" width="13.00390625" style="79" customWidth="1"/>
    <col min="11" max="12" width="12.140625" style="79" customWidth="1"/>
    <col min="13" max="13" width="12.7109375" style="79" customWidth="1"/>
    <col min="14" max="14" width="15.421875" style="79" customWidth="1"/>
    <col min="15" max="15" width="4.28125" style="79" customWidth="1"/>
    <col min="16" max="16384" width="8.8515625" style="79" customWidth="1"/>
  </cols>
  <sheetData>
    <row r="1" spans="11:23" ht="18">
      <c r="K1" s="31"/>
      <c r="L1" s="165"/>
      <c r="M1" s="166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4:23" s="109" customFormat="1" ht="21">
      <c r="D2" s="132" t="str">
        <f>'свод школы'!D2</f>
        <v>Отчет о выполнении муниципального задания №</v>
      </c>
      <c r="F2" s="133">
        <v>31</v>
      </c>
      <c r="K2" s="290"/>
      <c r="L2" s="291"/>
      <c r="M2" s="291"/>
      <c r="N2" s="291"/>
      <c r="O2" s="291"/>
      <c r="P2" s="291"/>
      <c r="Q2" s="291"/>
      <c r="R2" s="291"/>
      <c r="S2" s="291"/>
      <c r="T2" s="291"/>
      <c r="U2" s="292"/>
      <c r="V2" s="293"/>
      <c r="W2" s="294"/>
    </row>
    <row r="3" spans="4:23" s="109" customFormat="1" ht="21">
      <c r="D3" s="132" t="str">
        <f>'свод школы'!D3</f>
        <v>на 2019 год </v>
      </c>
      <c r="K3" s="295"/>
      <c r="L3" s="291"/>
      <c r="M3" s="291"/>
      <c r="N3" s="291"/>
      <c r="O3" s="291"/>
      <c r="P3" s="291"/>
      <c r="Q3" s="291"/>
      <c r="R3" s="291"/>
      <c r="S3" s="291"/>
      <c r="T3" s="291"/>
      <c r="U3" s="292"/>
      <c r="V3" s="293"/>
      <c r="W3" s="296"/>
    </row>
    <row r="4" spans="3:23" s="109" customFormat="1" ht="21">
      <c r="C4" s="134" t="s">
        <v>0</v>
      </c>
      <c r="D4" s="281">
        <v>43830</v>
      </c>
      <c r="K4" s="292"/>
      <c r="L4" s="291"/>
      <c r="M4" s="291"/>
      <c r="N4" s="297"/>
      <c r="O4" s="291"/>
      <c r="P4" s="291"/>
      <c r="Q4" s="291"/>
      <c r="R4" s="291"/>
      <c r="S4" s="291"/>
      <c r="T4" s="291"/>
      <c r="U4" s="291"/>
      <c r="V4" s="291"/>
      <c r="W4" s="291"/>
    </row>
    <row r="5" spans="11:23" ht="18"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</row>
    <row r="6" spans="2:23" ht="42.75" customHeight="1">
      <c r="B6" s="188" t="s">
        <v>1</v>
      </c>
      <c r="C6" s="188"/>
      <c r="D6" s="300" t="s">
        <v>74</v>
      </c>
      <c r="E6" s="300"/>
      <c r="F6" s="300"/>
      <c r="G6" s="300"/>
      <c r="K6" s="157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2:23" ht="18.75" customHeight="1">
      <c r="B7" s="188" t="s">
        <v>2</v>
      </c>
      <c r="C7" s="188"/>
      <c r="D7" s="174" t="s">
        <v>3</v>
      </c>
      <c r="E7" s="174"/>
      <c r="F7" s="174"/>
      <c r="G7" s="174"/>
      <c r="H7" s="1"/>
      <c r="K7" s="247"/>
      <c r="L7" s="247"/>
      <c r="M7" s="247"/>
      <c r="N7" s="32"/>
      <c r="O7" s="247"/>
      <c r="P7" s="247"/>
      <c r="Q7" s="247"/>
      <c r="R7" s="247"/>
      <c r="S7" s="247"/>
      <c r="T7" s="247"/>
      <c r="U7" s="247"/>
      <c r="V7" s="247"/>
      <c r="W7" s="247"/>
    </row>
    <row r="8" spans="2:23" ht="24" customHeight="1">
      <c r="B8" s="188" t="s">
        <v>4</v>
      </c>
      <c r="C8" s="188"/>
      <c r="D8" s="174" t="s">
        <v>43</v>
      </c>
      <c r="E8" s="174"/>
      <c r="F8" s="174"/>
      <c r="G8" s="174"/>
      <c r="H8" s="174"/>
      <c r="J8" s="146"/>
      <c r="K8" s="247"/>
      <c r="L8" s="252"/>
      <c r="M8" s="252"/>
      <c r="N8" s="252"/>
      <c r="O8" s="247"/>
      <c r="P8" s="247"/>
      <c r="Q8" s="247"/>
      <c r="R8" s="247"/>
      <c r="S8" s="247"/>
      <c r="T8" s="247"/>
      <c r="U8" s="247"/>
      <c r="V8" s="252"/>
      <c r="W8" s="247"/>
    </row>
    <row r="9" spans="2:23" ht="18">
      <c r="B9" s="79" t="s">
        <v>5</v>
      </c>
      <c r="D9" s="79" t="str">
        <f>'свод школы'!D9</f>
        <v>годовая</v>
      </c>
      <c r="K9" s="247"/>
      <c r="L9" s="252"/>
      <c r="M9" s="252"/>
      <c r="N9" s="252"/>
      <c r="O9" s="247"/>
      <c r="P9" s="39"/>
      <c r="Q9" s="39"/>
      <c r="R9" s="247"/>
      <c r="S9" s="251"/>
      <c r="T9" s="247"/>
      <c r="U9" s="247"/>
      <c r="V9" s="252"/>
      <c r="W9" s="247"/>
    </row>
    <row r="10" spans="3:23" ht="15" customHeight="1">
      <c r="C10" s="79" t="s">
        <v>89</v>
      </c>
      <c r="K10" s="257"/>
      <c r="L10" s="252"/>
      <c r="M10" s="158"/>
      <c r="N10" s="252"/>
      <c r="O10" s="158"/>
      <c r="P10" s="159"/>
      <c r="Q10" s="39"/>
      <c r="R10" s="42"/>
      <c r="S10" s="42"/>
      <c r="T10" s="42"/>
      <c r="U10" s="42"/>
      <c r="V10" s="42"/>
      <c r="W10" s="32"/>
    </row>
    <row r="11" spans="11:23" ht="18">
      <c r="K11" s="258"/>
      <c r="L11" s="259"/>
      <c r="M11" s="158"/>
      <c r="N11" s="252"/>
      <c r="O11" s="158"/>
      <c r="P11" s="158"/>
      <c r="Q11" s="158"/>
      <c r="R11" s="42"/>
      <c r="S11" s="42"/>
      <c r="T11" s="42"/>
      <c r="U11" s="42"/>
      <c r="V11" s="42"/>
      <c r="W11" s="32"/>
    </row>
    <row r="12" spans="2:23" ht="18">
      <c r="B12" s="81"/>
      <c r="C12" s="80" t="s">
        <v>7</v>
      </c>
      <c r="K12" s="258"/>
      <c r="L12" s="259"/>
      <c r="M12" s="252"/>
      <c r="N12" s="252"/>
      <c r="O12" s="158"/>
      <c r="P12" s="159"/>
      <c r="Q12" s="39"/>
      <c r="R12" s="42"/>
      <c r="S12" s="42"/>
      <c r="T12" s="42"/>
      <c r="U12" s="42"/>
      <c r="V12" s="42"/>
      <c r="W12" s="32"/>
    </row>
    <row r="13" spans="2:36" ht="18">
      <c r="B13" s="81"/>
      <c r="C13" s="82" t="s">
        <v>8</v>
      </c>
      <c r="D13" s="83">
        <v>1</v>
      </c>
      <c r="K13" s="258"/>
      <c r="L13" s="259"/>
      <c r="M13" s="259"/>
      <c r="N13" s="252"/>
      <c r="O13" s="158"/>
      <c r="P13" s="159"/>
      <c r="Q13" s="39"/>
      <c r="R13" s="42"/>
      <c r="S13" s="42"/>
      <c r="T13" s="42"/>
      <c r="U13" s="42"/>
      <c r="V13" s="42"/>
      <c r="W13" s="3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</row>
    <row r="14" spans="2:36" ht="27" customHeight="1">
      <c r="B14" s="84" t="s">
        <v>9</v>
      </c>
      <c r="K14" s="258"/>
      <c r="L14" s="259"/>
      <c r="M14" s="259"/>
      <c r="N14" s="252"/>
      <c r="O14" s="39"/>
      <c r="P14" s="160"/>
      <c r="Q14" s="23"/>
      <c r="R14" s="161"/>
      <c r="S14" s="161"/>
      <c r="T14" s="42"/>
      <c r="U14" s="42"/>
      <c r="V14" s="42"/>
      <c r="W14" s="23"/>
      <c r="X14" s="122"/>
      <c r="Y14" s="96"/>
      <c r="Z14" s="168"/>
      <c r="AA14" s="169"/>
      <c r="AB14" s="122"/>
      <c r="AC14" s="122"/>
      <c r="AD14" s="122"/>
      <c r="AE14" s="122"/>
      <c r="AF14" s="122"/>
      <c r="AG14" s="122"/>
      <c r="AH14" s="122"/>
      <c r="AI14" s="122"/>
      <c r="AJ14" s="122"/>
    </row>
    <row r="15" spans="2:36" ht="18">
      <c r="B15" s="87" t="s">
        <v>44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122"/>
      <c r="Y15" s="96"/>
      <c r="Z15" s="168"/>
      <c r="AA15" s="130"/>
      <c r="AB15" s="122"/>
      <c r="AC15" s="122"/>
      <c r="AD15" s="122"/>
      <c r="AE15" s="122"/>
      <c r="AF15" s="122"/>
      <c r="AG15" s="122"/>
      <c r="AH15" s="122"/>
      <c r="AI15" s="122"/>
      <c r="AJ15" s="122"/>
    </row>
    <row r="16" spans="2:36" ht="18">
      <c r="B16" s="80" t="s">
        <v>12</v>
      </c>
      <c r="E16" s="88" t="s">
        <v>45</v>
      </c>
      <c r="K16" s="55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1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</row>
    <row r="17" spans="2:36" ht="18">
      <c r="B17" s="80" t="s">
        <v>13</v>
      </c>
      <c r="C17" s="80"/>
      <c r="D17" s="80"/>
      <c r="E17" s="80"/>
      <c r="F17" s="80"/>
      <c r="G17" s="80"/>
      <c r="H17" s="80"/>
      <c r="I17" s="80"/>
      <c r="J17" s="80"/>
      <c r="K17" s="247"/>
      <c r="L17" s="247"/>
      <c r="M17" s="247"/>
      <c r="N17" s="32"/>
      <c r="O17" s="247"/>
      <c r="P17" s="247"/>
      <c r="Q17" s="247"/>
      <c r="R17" s="247"/>
      <c r="S17" s="247"/>
      <c r="T17" s="247"/>
      <c r="U17" s="247"/>
      <c r="V17" s="247"/>
      <c r="W17" s="247"/>
      <c r="X17" s="96"/>
      <c r="Y17" s="96"/>
      <c r="Z17" s="96"/>
      <c r="AA17" s="96"/>
      <c r="AB17" s="122"/>
      <c r="AC17" s="122"/>
      <c r="AD17" s="122"/>
      <c r="AE17" s="122"/>
      <c r="AF17" s="122"/>
      <c r="AG17" s="122"/>
      <c r="AH17" s="122"/>
      <c r="AI17" s="122"/>
      <c r="AJ17" s="122"/>
    </row>
    <row r="18" spans="2:36" ht="18">
      <c r="B18" s="89" t="s">
        <v>14</v>
      </c>
      <c r="K18" s="247"/>
      <c r="L18" s="252"/>
      <c r="M18" s="252"/>
      <c r="N18" s="252"/>
      <c r="O18" s="247"/>
      <c r="P18" s="247"/>
      <c r="Q18" s="247"/>
      <c r="R18" s="247"/>
      <c r="S18" s="247"/>
      <c r="T18" s="247"/>
      <c r="U18" s="247"/>
      <c r="V18" s="252"/>
      <c r="W18" s="247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</row>
    <row r="19" spans="2:36" ht="36" customHeight="1">
      <c r="B19" s="226" t="s">
        <v>15</v>
      </c>
      <c r="C19" s="229" t="s">
        <v>16</v>
      </c>
      <c r="D19" s="230"/>
      <c r="E19" s="111"/>
      <c r="F19" s="152" t="s">
        <v>17</v>
      </c>
      <c r="G19" s="153"/>
      <c r="H19" s="153"/>
      <c r="I19" s="153"/>
      <c r="J19" s="156"/>
      <c r="K19" s="247"/>
      <c r="L19" s="252"/>
      <c r="M19" s="252"/>
      <c r="N19" s="252"/>
      <c r="O19" s="247"/>
      <c r="P19" s="39"/>
      <c r="Q19" s="39"/>
      <c r="R19" s="247"/>
      <c r="S19" s="251"/>
      <c r="T19" s="247"/>
      <c r="U19" s="247"/>
      <c r="V19" s="252"/>
      <c r="W19" s="247"/>
      <c r="X19" s="99"/>
      <c r="Y19" s="99"/>
      <c r="Z19" s="99"/>
      <c r="AA19" s="99"/>
      <c r="AB19" s="122"/>
      <c r="AC19" s="122"/>
      <c r="AD19" s="122"/>
      <c r="AE19" s="122"/>
      <c r="AF19" s="122"/>
      <c r="AG19" s="122"/>
      <c r="AH19" s="122"/>
      <c r="AI19" s="122"/>
      <c r="AJ19" s="122"/>
    </row>
    <row r="20" spans="2:36" ht="63.75" customHeight="1">
      <c r="B20" s="227"/>
      <c r="C20" s="214" t="s">
        <v>18</v>
      </c>
      <c r="D20" s="200" t="s">
        <v>18</v>
      </c>
      <c r="E20" s="200" t="s">
        <v>18</v>
      </c>
      <c r="F20" s="192" t="s">
        <v>19</v>
      </c>
      <c r="G20" s="195" t="s">
        <v>20</v>
      </c>
      <c r="H20" s="197"/>
      <c r="I20" s="192" t="s">
        <v>21</v>
      </c>
      <c r="J20" s="192" t="s">
        <v>96</v>
      </c>
      <c r="K20" s="263" t="s">
        <v>22</v>
      </c>
      <c r="L20" s="192" t="s">
        <v>23</v>
      </c>
      <c r="M20" s="200" t="s">
        <v>24</v>
      </c>
      <c r="N20" s="192" t="s">
        <v>25</v>
      </c>
      <c r="O20" s="260"/>
      <c r="P20" s="253"/>
      <c r="Q20" s="255"/>
      <c r="R20" s="250"/>
      <c r="S20" s="250"/>
      <c r="T20" s="248"/>
      <c r="U20" s="250"/>
      <c r="V20" s="250"/>
      <c r="W20" s="247"/>
      <c r="X20" s="247"/>
      <c r="Y20" s="247"/>
      <c r="Z20" s="252"/>
      <c r="AA20" s="247"/>
      <c r="AB20" s="122"/>
      <c r="AC20" s="122"/>
      <c r="AD20" s="122"/>
      <c r="AE20" s="122"/>
      <c r="AF20" s="122"/>
      <c r="AG20" s="122"/>
      <c r="AH20" s="122"/>
      <c r="AI20" s="122"/>
      <c r="AJ20" s="122"/>
    </row>
    <row r="21" spans="2:36" ht="51" customHeight="1">
      <c r="B21" s="228"/>
      <c r="C21" s="218"/>
      <c r="D21" s="201"/>
      <c r="E21" s="201"/>
      <c r="F21" s="194"/>
      <c r="G21" s="14" t="s">
        <v>26</v>
      </c>
      <c r="H21" s="14" t="s">
        <v>27</v>
      </c>
      <c r="I21" s="194"/>
      <c r="J21" s="194"/>
      <c r="K21" s="264"/>
      <c r="L21" s="194"/>
      <c r="M21" s="201"/>
      <c r="N21" s="194"/>
      <c r="O21" s="261"/>
      <c r="P21" s="254"/>
      <c r="Q21" s="256"/>
      <c r="R21" s="249"/>
      <c r="S21" s="262"/>
      <c r="T21" s="249"/>
      <c r="U21" s="249"/>
      <c r="V21" s="249"/>
      <c r="W21" s="251"/>
      <c r="X21" s="247"/>
      <c r="Y21" s="247"/>
      <c r="Z21" s="252"/>
      <c r="AA21" s="247"/>
      <c r="AB21" s="122"/>
      <c r="AC21" s="122"/>
      <c r="AD21" s="122"/>
      <c r="AE21" s="122"/>
      <c r="AF21" s="122"/>
      <c r="AG21" s="122"/>
      <c r="AH21" s="122"/>
      <c r="AI21" s="122"/>
      <c r="AJ21" s="122"/>
    </row>
    <row r="22" spans="2:36" ht="54.75" customHeight="1">
      <c r="B22" s="116" t="s">
        <v>113</v>
      </c>
      <c r="C22" s="114" t="s">
        <v>28</v>
      </c>
      <c r="D22" s="114" t="s">
        <v>48</v>
      </c>
      <c r="E22" s="214" t="str">
        <f>E32</f>
        <v>очная </v>
      </c>
      <c r="F22" s="114" t="s">
        <v>29</v>
      </c>
      <c r="G22" s="117" t="s">
        <v>30</v>
      </c>
      <c r="H22" s="115"/>
      <c r="I22" s="118">
        <v>100</v>
      </c>
      <c r="J22" s="128"/>
      <c r="K22" s="167">
        <v>100</v>
      </c>
      <c r="L22" s="171">
        <f>I22*0.1</f>
        <v>10</v>
      </c>
      <c r="M22" s="118">
        <v>0</v>
      </c>
      <c r="N22" s="113"/>
      <c r="O22" s="261"/>
      <c r="P22" s="254"/>
      <c r="Q22" s="256"/>
      <c r="R22" s="249"/>
      <c r="S22" s="262"/>
      <c r="T22" s="249"/>
      <c r="U22" s="249"/>
      <c r="V22" s="249"/>
      <c r="W22" s="251"/>
      <c r="X22" s="98"/>
      <c r="Y22" s="98"/>
      <c r="Z22" s="98"/>
      <c r="AA22" s="99"/>
      <c r="AB22" s="122"/>
      <c r="AC22" s="122"/>
      <c r="AD22" s="122"/>
      <c r="AE22" s="122"/>
      <c r="AF22" s="122"/>
      <c r="AG22" s="122"/>
      <c r="AH22" s="122"/>
      <c r="AI22" s="122"/>
      <c r="AJ22" s="122"/>
    </row>
    <row r="23" spans="2:14" ht="61.5" customHeight="1">
      <c r="B23" s="211" t="s">
        <v>114</v>
      </c>
      <c r="C23" s="214" t="s">
        <v>31</v>
      </c>
      <c r="D23" s="214" t="s">
        <v>50</v>
      </c>
      <c r="E23" s="217"/>
      <c r="F23" s="114" t="s">
        <v>32</v>
      </c>
      <c r="G23" s="117" t="s">
        <v>30</v>
      </c>
      <c r="H23" s="115"/>
      <c r="I23" s="118">
        <v>65</v>
      </c>
      <c r="J23" s="118"/>
      <c r="K23" s="118">
        <v>65</v>
      </c>
      <c r="L23" s="171">
        <f>I23*0.1</f>
        <v>6.5</v>
      </c>
      <c r="M23" s="118">
        <v>0</v>
      </c>
      <c r="N23" s="113"/>
    </row>
    <row r="24" spans="2:14" ht="48" customHeight="1">
      <c r="B24" s="212"/>
      <c r="C24" s="215"/>
      <c r="D24" s="215"/>
      <c r="E24" s="217"/>
      <c r="F24" s="114" t="s">
        <v>33</v>
      </c>
      <c r="G24" s="117" t="s">
        <v>30</v>
      </c>
      <c r="H24" s="115"/>
      <c r="I24" s="118">
        <v>85</v>
      </c>
      <c r="J24" s="118"/>
      <c r="K24" s="118">
        <f>I24</f>
        <v>85</v>
      </c>
      <c r="L24" s="171">
        <f>I24*0.1</f>
        <v>8.5</v>
      </c>
      <c r="M24" s="118">
        <v>0</v>
      </c>
      <c r="N24" s="113"/>
    </row>
    <row r="25" spans="2:14" ht="60.75" customHeight="1">
      <c r="B25" s="212"/>
      <c r="C25" s="215"/>
      <c r="D25" s="215"/>
      <c r="E25" s="217"/>
      <c r="F25" s="114" t="s">
        <v>63</v>
      </c>
      <c r="G25" s="117" t="s">
        <v>30</v>
      </c>
      <c r="H25" s="115"/>
      <c r="I25" s="119">
        <v>98</v>
      </c>
      <c r="J25" s="119"/>
      <c r="K25" s="119">
        <v>98</v>
      </c>
      <c r="L25" s="171">
        <f>I25*0.1</f>
        <v>9.8</v>
      </c>
      <c r="M25" s="118">
        <v>0</v>
      </c>
      <c r="N25" s="113"/>
    </row>
    <row r="26" spans="2:14" ht="79.5" customHeight="1">
      <c r="B26" s="213"/>
      <c r="C26" s="216"/>
      <c r="D26" s="216"/>
      <c r="E26" s="218"/>
      <c r="F26" s="115" t="s">
        <v>34</v>
      </c>
      <c r="G26" s="120" t="s">
        <v>35</v>
      </c>
      <c r="H26" s="110"/>
      <c r="I26" s="121">
        <v>0</v>
      </c>
      <c r="J26" s="121"/>
      <c r="K26" s="118">
        <v>0</v>
      </c>
      <c r="L26" s="171">
        <f>I26*0.1</f>
        <v>0</v>
      </c>
      <c r="M26" s="118">
        <f>I26-K26-L26</f>
        <v>0</v>
      </c>
      <c r="N26" s="110"/>
    </row>
    <row r="27" spans="2:14" ht="18"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</row>
    <row r="28" spans="2:13" ht="18">
      <c r="B28" s="89" t="s">
        <v>36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</row>
    <row r="29" spans="2:14" ht="39.75" customHeight="1">
      <c r="B29" s="226" t="s">
        <v>15</v>
      </c>
      <c r="C29" s="229" t="s">
        <v>16</v>
      </c>
      <c r="D29" s="230"/>
      <c r="E29" s="111"/>
      <c r="F29" s="229" t="s">
        <v>37</v>
      </c>
      <c r="G29" s="230"/>
      <c r="H29" s="231"/>
      <c r="I29" s="229" t="s">
        <v>37</v>
      </c>
      <c r="J29" s="230"/>
      <c r="K29" s="230"/>
      <c r="L29" s="230"/>
      <c r="M29" s="230"/>
      <c r="N29" s="231"/>
    </row>
    <row r="30" spans="2:14" ht="15" customHeight="1">
      <c r="B30" s="227"/>
      <c r="C30" s="214" t="s">
        <v>18</v>
      </c>
      <c r="D30" s="214" t="s">
        <v>18</v>
      </c>
      <c r="E30" s="214" t="s">
        <v>18</v>
      </c>
      <c r="F30" s="192" t="s">
        <v>19</v>
      </c>
      <c r="G30" s="195" t="s">
        <v>20</v>
      </c>
      <c r="H30" s="197"/>
      <c r="I30" s="192" t="s">
        <v>21</v>
      </c>
      <c r="J30" s="192" t="s">
        <v>96</v>
      </c>
      <c r="K30" s="192" t="s">
        <v>22</v>
      </c>
      <c r="L30" s="192" t="s">
        <v>23</v>
      </c>
      <c r="M30" s="200" t="s">
        <v>24</v>
      </c>
      <c r="N30" s="192" t="s">
        <v>25</v>
      </c>
    </row>
    <row r="31" spans="2:14" ht="111" customHeight="1">
      <c r="B31" s="228"/>
      <c r="C31" s="218"/>
      <c r="D31" s="218"/>
      <c r="E31" s="218"/>
      <c r="F31" s="194"/>
      <c r="G31" s="14" t="s">
        <v>26</v>
      </c>
      <c r="H31" s="14" t="s">
        <v>27</v>
      </c>
      <c r="I31" s="194"/>
      <c r="J31" s="194"/>
      <c r="K31" s="194"/>
      <c r="L31" s="194"/>
      <c r="M31" s="201"/>
      <c r="N31" s="194"/>
    </row>
    <row r="32" spans="2:14" ht="60.75" customHeight="1">
      <c r="B32" s="116" t="s">
        <v>113</v>
      </c>
      <c r="C32" s="114" t="s">
        <v>28</v>
      </c>
      <c r="D32" s="113" t="s">
        <v>52</v>
      </c>
      <c r="E32" s="214" t="str">
        <f>E46</f>
        <v>очная </v>
      </c>
      <c r="F32" s="125" t="s">
        <v>38</v>
      </c>
      <c r="G32" s="107" t="s">
        <v>39</v>
      </c>
      <c r="H32" s="115"/>
      <c r="I32" s="118">
        <v>117</v>
      </c>
      <c r="J32" s="118"/>
      <c r="K32" s="118">
        <v>118</v>
      </c>
      <c r="L32" s="171">
        <f>I32*0.1</f>
        <v>11.700000000000001</v>
      </c>
      <c r="M32" s="118">
        <v>0</v>
      </c>
      <c r="N32" s="113"/>
    </row>
    <row r="33" spans="2:14" ht="56.25" customHeight="1">
      <c r="B33" s="172" t="s">
        <v>114</v>
      </c>
      <c r="C33" s="114" t="s">
        <v>31</v>
      </c>
      <c r="D33" s="114" t="s">
        <v>50</v>
      </c>
      <c r="E33" s="218"/>
      <c r="F33" s="125" t="s">
        <v>38</v>
      </c>
      <c r="G33" s="107" t="s">
        <v>39</v>
      </c>
      <c r="H33" s="115"/>
      <c r="I33" s="118">
        <v>4</v>
      </c>
      <c r="J33" s="118"/>
      <c r="K33" s="118">
        <v>4</v>
      </c>
      <c r="L33" s="171">
        <f>I33*0.1</f>
        <v>0.4</v>
      </c>
      <c r="M33" s="118">
        <v>0</v>
      </c>
      <c r="N33" s="113"/>
    </row>
    <row r="34" ht="18">
      <c r="B34" s="177"/>
    </row>
    <row r="35" spans="2:4" ht="18">
      <c r="B35" s="176"/>
      <c r="C35" s="82" t="s">
        <v>8</v>
      </c>
      <c r="D35" s="90">
        <v>2</v>
      </c>
    </row>
    <row r="36" spans="2:14" ht="18">
      <c r="B36" s="176"/>
      <c r="L36" s="80" t="s">
        <v>10</v>
      </c>
      <c r="M36" s="85"/>
      <c r="N36" s="86" t="s">
        <v>116</v>
      </c>
    </row>
    <row r="37" spans="2:14" ht="18">
      <c r="B37" s="176"/>
      <c r="L37" s="80"/>
      <c r="M37" s="85"/>
      <c r="N37" s="169"/>
    </row>
    <row r="38" spans="2:14" ht="18">
      <c r="B38" s="84" t="s">
        <v>9</v>
      </c>
      <c r="L38" s="80"/>
      <c r="M38" s="85"/>
      <c r="N38" s="169"/>
    </row>
    <row r="39" spans="2:14" ht="27" customHeight="1">
      <c r="B39" s="91" t="s">
        <v>53</v>
      </c>
      <c r="L39" s="80" t="s">
        <v>11</v>
      </c>
      <c r="M39" s="85"/>
      <c r="N39" s="81"/>
    </row>
    <row r="40" spans="2:5" ht="18">
      <c r="B40" s="80" t="s">
        <v>12</v>
      </c>
      <c r="E40" s="92" t="s">
        <v>90</v>
      </c>
    </row>
    <row r="41" spans="2:14" ht="18">
      <c r="B41" s="225" t="s">
        <v>13</v>
      </c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</row>
    <row r="42" ht="18.75" customHeight="1">
      <c r="B42" s="106" t="s">
        <v>14</v>
      </c>
    </row>
    <row r="43" spans="2:14" ht="21" customHeight="1">
      <c r="B43" s="226" t="s">
        <v>15</v>
      </c>
      <c r="C43" s="229" t="s">
        <v>16</v>
      </c>
      <c r="D43" s="230"/>
      <c r="E43" s="111"/>
      <c r="F43" s="229" t="s">
        <v>17</v>
      </c>
      <c r="G43" s="230"/>
      <c r="H43" s="230"/>
      <c r="I43" s="230"/>
      <c r="J43" s="230"/>
      <c r="K43" s="230"/>
      <c r="L43" s="230"/>
      <c r="M43" s="230"/>
      <c r="N43" s="231"/>
    </row>
    <row r="44" spans="2:14" ht="15.75" customHeight="1">
      <c r="B44" s="227"/>
      <c r="C44" s="214" t="s">
        <v>18</v>
      </c>
      <c r="D44" s="214" t="s">
        <v>18</v>
      </c>
      <c r="E44" s="214" t="s">
        <v>18</v>
      </c>
      <c r="F44" s="226" t="s">
        <v>19</v>
      </c>
      <c r="G44" s="229" t="s">
        <v>20</v>
      </c>
      <c r="H44" s="231"/>
      <c r="I44" s="226" t="s">
        <v>21</v>
      </c>
      <c r="J44" s="192" t="s">
        <v>96</v>
      </c>
      <c r="K44" s="226" t="s">
        <v>22</v>
      </c>
      <c r="L44" s="226" t="s">
        <v>23</v>
      </c>
      <c r="M44" s="214" t="s">
        <v>24</v>
      </c>
      <c r="N44" s="226" t="s">
        <v>25</v>
      </c>
    </row>
    <row r="45" spans="2:14" ht="80.25" customHeight="1">
      <c r="B45" s="228"/>
      <c r="C45" s="218"/>
      <c r="D45" s="218"/>
      <c r="E45" s="218"/>
      <c r="F45" s="228"/>
      <c r="G45" s="115" t="s">
        <v>26</v>
      </c>
      <c r="H45" s="115" t="s">
        <v>27</v>
      </c>
      <c r="I45" s="228"/>
      <c r="J45" s="194"/>
      <c r="K45" s="228"/>
      <c r="L45" s="228"/>
      <c r="M45" s="218"/>
      <c r="N45" s="228"/>
    </row>
    <row r="46" spans="2:14" ht="36" customHeight="1">
      <c r="B46" s="116" t="s">
        <v>109</v>
      </c>
      <c r="C46" s="114" t="s">
        <v>28</v>
      </c>
      <c r="D46" s="126" t="s">
        <v>48</v>
      </c>
      <c r="E46" s="226" t="str">
        <f>E56</f>
        <v>очная </v>
      </c>
      <c r="F46" s="114" t="s">
        <v>29</v>
      </c>
      <c r="G46" s="117" t="s">
        <v>30</v>
      </c>
      <c r="H46" s="115"/>
      <c r="I46" s="118">
        <v>100</v>
      </c>
      <c r="J46" s="118"/>
      <c r="K46" s="118">
        <f>I46</f>
        <v>100</v>
      </c>
      <c r="L46" s="171">
        <f>I46*0.1</f>
        <v>10</v>
      </c>
      <c r="M46" s="118">
        <v>0</v>
      </c>
      <c r="N46" s="113"/>
    </row>
    <row r="47" spans="2:14" ht="60" customHeight="1">
      <c r="B47" s="124" t="s">
        <v>110</v>
      </c>
      <c r="C47" s="126" t="s">
        <v>31</v>
      </c>
      <c r="D47" s="126" t="s">
        <v>50</v>
      </c>
      <c r="E47" s="227"/>
      <c r="F47" s="114" t="s">
        <v>32</v>
      </c>
      <c r="G47" s="117" t="s">
        <v>30</v>
      </c>
      <c r="H47" s="115"/>
      <c r="I47" s="118">
        <v>72</v>
      </c>
      <c r="J47" s="118"/>
      <c r="K47" s="118">
        <v>72</v>
      </c>
      <c r="L47" s="171">
        <f>I47*0.1</f>
        <v>7.2</v>
      </c>
      <c r="M47" s="118">
        <v>0</v>
      </c>
      <c r="N47" s="113"/>
    </row>
    <row r="48" spans="2:14" ht="49.5" customHeight="1">
      <c r="B48" s="124"/>
      <c r="C48" s="126"/>
      <c r="D48" s="126"/>
      <c r="E48" s="227"/>
      <c r="F48" s="114" t="s">
        <v>33</v>
      </c>
      <c r="G48" s="117" t="s">
        <v>30</v>
      </c>
      <c r="H48" s="115"/>
      <c r="I48" s="118">
        <v>85</v>
      </c>
      <c r="J48" s="118"/>
      <c r="K48" s="118">
        <f>I48</f>
        <v>85</v>
      </c>
      <c r="L48" s="171">
        <f>I48*0.1</f>
        <v>8.5</v>
      </c>
      <c r="M48" s="118">
        <v>0</v>
      </c>
      <c r="N48" s="113"/>
    </row>
    <row r="49" spans="2:14" ht="61.5" customHeight="1">
      <c r="B49" s="124"/>
      <c r="C49" s="126"/>
      <c r="D49" s="126"/>
      <c r="E49" s="227"/>
      <c r="F49" s="114" t="s">
        <v>63</v>
      </c>
      <c r="G49" s="117" t="s">
        <v>30</v>
      </c>
      <c r="H49" s="115"/>
      <c r="I49" s="119">
        <v>98</v>
      </c>
      <c r="J49" s="119"/>
      <c r="K49" s="119">
        <v>98</v>
      </c>
      <c r="L49" s="171">
        <f>I49*0.1</f>
        <v>9.8</v>
      </c>
      <c r="M49" s="118">
        <v>0</v>
      </c>
      <c r="N49" s="113"/>
    </row>
    <row r="50" spans="2:14" ht="88.5" customHeight="1">
      <c r="B50" s="124"/>
      <c r="C50" s="126"/>
      <c r="D50" s="126"/>
      <c r="E50" s="228"/>
      <c r="F50" s="115" t="s">
        <v>34</v>
      </c>
      <c r="G50" s="120" t="s">
        <v>35</v>
      </c>
      <c r="H50" s="110"/>
      <c r="I50" s="121">
        <v>0</v>
      </c>
      <c r="J50" s="121"/>
      <c r="K50" s="118">
        <v>0</v>
      </c>
      <c r="L50" s="171">
        <f>I50*0.1</f>
        <v>0</v>
      </c>
      <c r="M50" s="118">
        <f>I50-K50-L50</f>
        <v>0</v>
      </c>
      <c r="N50" s="110"/>
    </row>
    <row r="51" spans="2:14" ht="37.5" customHeight="1">
      <c r="B51" s="93"/>
      <c r="C51" s="94"/>
      <c r="D51" s="94"/>
      <c r="E51" s="94"/>
      <c r="F51" s="94"/>
      <c r="G51" s="271"/>
      <c r="H51" s="97"/>
      <c r="I51" s="98"/>
      <c r="J51" s="98"/>
      <c r="K51" s="98"/>
      <c r="L51" s="272"/>
      <c r="M51" s="98"/>
      <c r="N51" s="99"/>
    </row>
    <row r="52" spans="2:13" ht="15.75" customHeight="1">
      <c r="B52" s="106" t="s">
        <v>36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</row>
    <row r="53" spans="2:14" ht="37.5" customHeight="1">
      <c r="B53" s="226" t="s">
        <v>15</v>
      </c>
      <c r="C53" s="229" t="s">
        <v>16</v>
      </c>
      <c r="D53" s="230"/>
      <c r="E53" s="111"/>
      <c r="F53" s="229" t="s">
        <v>37</v>
      </c>
      <c r="G53" s="230"/>
      <c r="H53" s="231"/>
      <c r="I53" s="229" t="s">
        <v>37</v>
      </c>
      <c r="J53" s="230"/>
      <c r="K53" s="230"/>
      <c r="L53" s="230"/>
      <c r="M53" s="230"/>
      <c r="N53" s="231"/>
    </row>
    <row r="54" spans="2:14" ht="15.75" customHeight="1">
      <c r="B54" s="227"/>
      <c r="C54" s="214" t="s">
        <v>18</v>
      </c>
      <c r="D54" s="214" t="s">
        <v>18</v>
      </c>
      <c r="E54" s="214" t="s">
        <v>18</v>
      </c>
      <c r="F54" s="226" t="s">
        <v>19</v>
      </c>
      <c r="G54" s="229" t="s">
        <v>20</v>
      </c>
      <c r="H54" s="231"/>
      <c r="I54" s="226" t="s">
        <v>21</v>
      </c>
      <c r="J54" s="192" t="s">
        <v>96</v>
      </c>
      <c r="K54" s="226" t="s">
        <v>22</v>
      </c>
      <c r="L54" s="226" t="s">
        <v>23</v>
      </c>
      <c r="M54" s="214" t="s">
        <v>24</v>
      </c>
      <c r="N54" s="226" t="s">
        <v>25</v>
      </c>
    </row>
    <row r="55" spans="2:14" ht="81.75" customHeight="1">
      <c r="B55" s="228"/>
      <c r="C55" s="218"/>
      <c r="D55" s="218"/>
      <c r="E55" s="218"/>
      <c r="F55" s="228"/>
      <c r="G55" s="115" t="s">
        <v>26</v>
      </c>
      <c r="H55" s="115" t="s">
        <v>27</v>
      </c>
      <c r="I55" s="228"/>
      <c r="J55" s="194"/>
      <c r="K55" s="228"/>
      <c r="L55" s="228"/>
      <c r="M55" s="218"/>
      <c r="N55" s="228"/>
    </row>
    <row r="56" spans="2:14" ht="57.75" customHeight="1">
      <c r="B56" s="116" t="s">
        <v>109</v>
      </c>
      <c r="C56" s="114" t="s">
        <v>28</v>
      </c>
      <c r="D56" s="113" t="s">
        <v>52</v>
      </c>
      <c r="E56" s="244" t="str">
        <f>E68</f>
        <v>очная </v>
      </c>
      <c r="F56" s="125" t="s">
        <v>38</v>
      </c>
      <c r="G56" s="107" t="s">
        <v>39</v>
      </c>
      <c r="H56" s="115"/>
      <c r="I56" s="118">
        <v>117</v>
      </c>
      <c r="J56" s="118"/>
      <c r="K56" s="118">
        <v>114</v>
      </c>
      <c r="L56" s="171">
        <f>I56*0.1</f>
        <v>11.700000000000001</v>
      </c>
      <c r="M56" s="118">
        <v>0</v>
      </c>
      <c r="N56" s="113"/>
    </row>
    <row r="57" spans="2:14" ht="59.25" customHeight="1">
      <c r="B57" s="124" t="s">
        <v>110</v>
      </c>
      <c r="C57" s="114" t="s">
        <v>31</v>
      </c>
      <c r="D57" s="114" t="s">
        <v>50</v>
      </c>
      <c r="E57" s="244"/>
      <c r="F57" s="125" t="s">
        <v>38</v>
      </c>
      <c r="G57" s="107" t="s">
        <v>39</v>
      </c>
      <c r="H57" s="115"/>
      <c r="I57" s="118">
        <v>1</v>
      </c>
      <c r="J57" s="118"/>
      <c r="K57" s="118">
        <v>1</v>
      </c>
      <c r="L57" s="171">
        <f>I57*0.1</f>
        <v>0.1</v>
      </c>
      <c r="M57" s="118">
        <v>0</v>
      </c>
      <c r="N57" s="113"/>
    </row>
    <row r="58" spans="2:14" ht="18">
      <c r="B58" s="176"/>
      <c r="C58" s="94"/>
      <c r="D58" s="94"/>
      <c r="E58" s="94"/>
      <c r="F58" s="95"/>
      <c r="G58" s="96"/>
      <c r="H58" s="97"/>
      <c r="I58" s="98"/>
      <c r="J58" s="98"/>
      <c r="K58" s="98"/>
      <c r="L58" s="98"/>
      <c r="M58" s="98"/>
      <c r="N58" s="99"/>
    </row>
    <row r="59" spans="2:4" ht="18">
      <c r="B59" s="176"/>
      <c r="C59" s="82" t="s">
        <v>8</v>
      </c>
      <c r="D59" s="100">
        <v>3</v>
      </c>
    </row>
    <row r="60" spans="2:14" ht="18">
      <c r="B60" s="84" t="s">
        <v>9</v>
      </c>
      <c r="L60" s="80" t="s">
        <v>10</v>
      </c>
      <c r="M60" s="85"/>
      <c r="N60" s="86" t="s">
        <v>117</v>
      </c>
    </row>
    <row r="61" spans="2:14" ht="18">
      <c r="B61" s="101" t="s">
        <v>60</v>
      </c>
      <c r="L61" s="80" t="s">
        <v>11</v>
      </c>
      <c r="M61" s="85"/>
      <c r="N61" s="81"/>
    </row>
    <row r="62" spans="2:5" ht="18">
      <c r="B62" s="80" t="s">
        <v>12</v>
      </c>
      <c r="E62" s="102" t="s">
        <v>45</v>
      </c>
    </row>
    <row r="63" spans="2:14" ht="18">
      <c r="B63" s="225" t="s">
        <v>13</v>
      </c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</row>
    <row r="64" ht="18">
      <c r="B64" s="103" t="s">
        <v>14</v>
      </c>
    </row>
    <row r="65" spans="2:14" ht="18">
      <c r="B65" s="226" t="s">
        <v>15</v>
      </c>
      <c r="C65" s="229" t="s">
        <v>16</v>
      </c>
      <c r="D65" s="230"/>
      <c r="E65" s="111"/>
      <c r="F65" s="229" t="s">
        <v>17</v>
      </c>
      <c r="G65" s="230"/>
      <c r="H65" s="230"/>
      <c r="I65" s="230"/>
      <c r="J65" s="230"/>
      <c r="K65" s="230"/>
      <c r="L65" s="230"/>
      <c r="M65" s="230"/>
      <c r="N65" s="231"/>
    </row>
    <row r="66" spans="2:14" ht="18">
      <c r="B66" s="227"/>
      <c r="C66" s="214" t="s">
        <v>18</v>
      </c>
      <c r="D66" s="214" t="s">
        <v>18</v>
      </c>
      <c r="E66" s="214" t="s">
        <v>18</v>
      </c>
      <c r="F66" s="226" t="s">
        <v>19</v>
      </c>
      <c r="G66" s="229" t="s">
        <v>20</v>
      </c>
      <c r="H66" s="231"/>
      <c r="I66" s="226" t="s">
        <v>21</v>
      </c>
      <c r="J66" s="192" t="s">
        <v>96</v>
      </c>
      <c r="K66" s="226" t="s">
        <v>22</v>
      </c>
      <c r="L66" s="226" t="s">
        <v>23</v>
      </c>
      <c r="M66" s="214" t="s">
        <v>24</v>
      </c>
      <c r="N66" s="226" t="s">
        <v>25</v>
      </c>
    </row>
    <row r="67" spans="2:14" ht="36">
      <c r="B67" s="228"/>
      <c r="C67" s="218"/>
      <c r="D67" s="218"/>
      <c r="E67" s="218"/>
      <c r="F67" s="228"/>
      <c r="G67" s="115" t="s">
        <v>26</v>
      </c>
      <c r="H67" s="115" t="s">
        <v>27</v>
      </c>
      <c r="I67" s="228"/>
      <c r="J67" s="194"/>
      <c r="K67" s="228"/>
      <c r="L67" s="228"/>
      <c r="M67" s="218"/>
      <c r="N67" s="228"/>
    </row>
    <row r="68" spans="2:14" ht="62.25" customHeight="1">
      <c r="B68" s="178" t="s">
        <v>111</v>
      </c>
      <c r="C68" s="126" t="s">
        <v>28</v>
      </c>
      <c r="D68" s="126" t="s">
        <v>48</v>
      </c>
      <c r="E68" s="226" t="s">
        <v>91</v>
      </c>
      <c r="F68" s="114" t="s">
        <v>29</v>
      </c>
      <c r="G68" s="117" t="s">
        <v>30</v>
      </c>
      <c r="H68" s="115"/>
      <c r="I68" s="118">
        <v>100</v>
      </c>
      <c r="J68" s="118"/>
      <c r="K68" s="118">
        <f>I68</f>
        <v>100</v>
      </c>
      <c r="L68" s="171">
        <f>I68*0.1</f>
        <v>10</v>
      </c>
      <c r="M68" s="118">
        <v>0</v>
      </c>
      <c r="N68" s="113"/>
    </row>
    <row r="69" spans="2:14" ht="71.25" customHeight="1">
      <c r="B69" s="140" t="s">
        <v>112</v>
      </c>
      <c r="C69" s="126" t="s">
        <v>31</v>
      </c>
      <c r="D69" s="126" t="s">
        <v>50</v>
      </c>
      <c r="E69" s="227"/>
      <c r="F69" s="114" t="s">
        <v>32</v>
      </c>
      <c r="G69" s="117" t="s">
        <v>30</v>
      </c>
      <c r="H69" s="115"/>
      <c r="I69" s="118">
        <v>90</v>
      </c>
      <c r="J69" s="118"/>
      <c r="K69" s="118">
        <v>90</v>
      </c>
      <c r="L69" s="171">
        <f>I69*0.1</f>
        <v>9</v>
      </c>
      <c r="M69" s="118">
        <v>0</v>
      </c>
      <c r="N69" s="113"/>
    </row>
    <row r="70" spans="2:14" ht="41.25" customHeight="1">
      <c r="B70" s="140"/>
      <c r="C70" s="126"/>
      <c r="D70" s="126"/>
      <c r="E70" s="227"/>
      <c r="F70" s="114" t="s">
        <v>33</v>
      </c>
      <c r="G70" s="117" t="s">
        <v>30</v>
      </c>
      <c r="H70" s="115"/>
      <c r="I70" s="118">
        <v>85</v>
      </c>
      <c r="J70" s="118"/>
      <c r="K70" s="118">
        <f>I70</f>
        <v>85</v>
      </c>
      <c r="L70" s="171">
        <f>I70*0.1</f>
        <v>8.5</v>
      </c>
      <c r="M70" s="118">
        <v>0</v>
      </c>
      <c r="N70" s="113"/>
    </row>
    <row r="71" spans="2:14" ht="84.75" customHeight="1">
      <c r="B71" s="140"/>
      <c r="C71" s="126"/>
      <c r="D71" s="126"/>
      <c r="E71" s="228"/>
      <c r="F71" s="115" t="s">
        <v>120</v>
      </c>
      <c r="G71" s="120" t="s">
        <v>35</v>
      </c>
      <c r="H71" s="110"/>
      <c r="I71" s="121">
        <v>0</v>
      </c>
      <c r="J71" s="121"/>
      <c r="K71" s="118">
        <v>0</v>
      </c>
      <c r="L71" s="171">
        <f>I71*0.1</f>
        <v>0</v>
      </c>
      <c r="M71" s="118">
        <f>I71-K71-L71</f>
        <v>0</v>
      </c>
      <c r="N71" s="110"/>
    </row>
    <row r="72" spans="2:14" ht="18"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</row>
    <row r="73" spans="2:13" ht="18">
      <c r="B73" s="103" t="s">
        <v>36</v>
      </c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</row>
    <row r="74" spans="2:14" ht="27.75" customHeight="1">
      <c r="B74" s="226" t="s">
        <v>15</v>
      </c>
      <c r="C74" s="229" t="s">
        <v>16</v>
      </c>
      <c r="D74" s="230"/>
      <c r="E74" s="111"/>
      <c r="F74" s="229" t="s">
        <v>37</v>
      </c>
      <c r="G74" s="230"/>
      <c r="H74" s="231"/>
      <c r="I74" s="229" t="s">
        <v>37</v>
      </c>
      <c r="J74" s="230"/>
      <c r="K74" s="230"/>
      <c r="L74" s="230"/>
      <c r="M74" s="230"/>
      <c r="N74" s="231"/>
    </row>
    <row r="75" spans="2:14" ht="18">
      <c r="B75" s="227"/>
      <c r="C75" s="214" t="s">
        <v>18</v>
      </c>
      <c r="D75" s="214" t="s">
        <v>18</v>
      </c>
      <c r="E75" s="214" t="s">
        <v>18</v>
      </c>
      <c r="F75" s="226" t="s">
        <v>19</v>
      </c>
      <c r="G75" s="229" t="s">
        <v>20</v>
      </c>
      <c r="H75" s="231"/>
      <c r="I75" s="226" t="s">
        <v>21</v>
      </c>
      <c r="J75" s="192" t="s">
        <v>96</v>
      </c>
      <c r="K75" s="226" t="s">
        <v>22</v>
      </c>
      <c r="L75" s="226" t="s">
        <v>23</v>
      </c>
      <c r="M75" s="214" t="s">
        <v>24</v>
      </c>
      <c r="N75" s="226" t="s">
        <v>25</v>
      </c>
    </row>
    <row r="76" spans="2:14" ht="36">
      <c r="B76" s="228"/>
      <c r="C76" s="218"/>
      <c r="D76" s="218"/>
      <c r="E76" s="218"/>
      <c r="F76" s="228"/>
      <c r="G76" s="115" t="s">
        <v>26</v>
      </c>
      <c r="H76" s="115" t="s">
        <v>27</v>
      </c>
      <c r="I76" s="228"/>
      <c r="J76" s="194"/>
      <c r="K76" s="228"/>
      <c r="L76" s="228"/>
      <c r="M76" s="218"/>
      <c r="N76" s="228"/>
    </row>
    <row r="77" spans="2:14" ht="68.25" customHeight="1">
      <c r="B77" s="116" t="s">
        <v>111</v>
      </c>
      <c r="C77" s="114" t="s">
        <v>28</v>
      </c>
      <c r="D77" s="113" t="s">
        <v>52</v>
      </c>
      <c r="E77" s="244" t="s">
        <v>91</v>
      </c>
      <c r="F77" s="125" t="s">
        <v>38</v>
      </c>
      <c r="G77" s="107" t="s">
        <v>39</v>
      </c>
      <c r="H77" s="115"/>
      <c r="I77" s="118">
        <v>21</v>
      </c>
      <c r="J77" s="118"/>
      <c r="K77" s="118">
        <v>21</v>
      </c>
      <c r="L77" s="171">
        <f>I77*0.1</f>
        <v>2.1</v>
      </c>
      <c r="M77" s="118">
        <v>0</v>
      </c>
      <c r="N77" s="113"/>
    </row>
    <row r="78" spans="2:14" ht="48" customHeight="1">
      <c r="B78" s="140" t="s">
        <v>112</v>
      </c>
      <c r="C78" s="114" t="s">
        <v>31</v>
      </c>
      <c r="D78" s="114" t="s">
        <v>50</v>
      </c>
      <c r="E78" s="244"/>
      <c r="F78" s="125" t="s">
        <v>38</v>
      </c>
      <c r="G78" s="107" t="s">
        <v>39</v>
      </c>
      <c r="H78" s="115"/>
      <c r="I78" s="118">
        <v>0</v>
      </c>
      <c r="J78" s="118"/>
      <c r="K78" s="118">
        <f>I78</f>
        <v>0</v>
      </c>
      <c r="L78" s="171">
        <f>I78*0.1</f>
        <v>0</v>
      </c>
      <c r="M78" s="118">
        <v>0</v>
      </c>
      <c r="N78" s="113"/>
    </row>
    <row r="79" spans="2:13" ht="18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22"/>
      <c r="M79" s="122"/>
    </row>
    <row r="80" ht="16.5" customHeight="1"/>
    <row r="81" ht="18" hidden="1"/>
    <row r="82" spans="2:8" ht="18">
      <c r="B82" s="104" t="s">
        <v>59</v>
      </c>
      <c r="C82" s="104" t="s">
        <v>74</v>
      </c>
      <c r="D82" s="104"/>
      <c r="E82" s="104" t="s">
        <v>40</v>
      </c>
      <c r="F82" s="104"/>
      <c r="G82" s="104" t="s">
        <v>75</v>
      </c>
      <c r="H82" s="104"/>
    </row>
    <row r="83" spans="2:8" ht="34.5" customHeight="1">
      <c r="B83" s="105">
        <f>D4</f>
        <v>43830</v>
      </c>
      <c r="C83" s="104"/>
      <c r="D83" s="104"/>
      <c r="E83" s="104" t="s">
        <v>41</v>
      </c>
      <c r="F83" s="104"/>
      <c r="G83" s="104" t="s">
        <v>42</v>
      </c>
      <c r="H83" s="104"/>
    </row>
    <row r="84" ht="61.5" customHeight="1"/>
    <row r="89" ht="18.75" customHeight="1"/>
    <row r="90" ht="18.75" customHeight="1"/>
    <row r="92" ht="18.75" customHeight="1"/>
    <row r="95" ht="16.5" customHeight="1"/>
    <row r="96" ht="18" hidden="1"/>
    <row r="97" ht="18" hidden="1"/>
    <row r="98" ht="29.25" customHeight="1" hidden="1"/>
    <row r="99" ht="18" hidden="1"/>
    <row r="100" ht="18" hidden="1"/>
    <row r="101" ht="18" hidden="1"/>
    <row r="102" ht="18" hidden="1"/>
    <row r="103" ht="18" hidden="1"/>
    <row r="104" ht="18" hidden="1"/>
    <row r="105" ht="18" hidden="1"/>
  </sheetData>
  <sheetProtection/>
  <mergeCells count="147">
    <mergeCell ref="B6:C6"/>
    <mergeCell ref="B7:C7"/>
    <mergeCell ref="B8:C8"/>
    <mergeCell ref="J30:J31"/>
    <mergeCell ref="J44:J45"/>
    <mergeCell ref="J54:J55"/>
    <mergeCell ref="J66:J67"/>
    <mergeCell ref="J75:J76"/>
    <mergeCell ref="S18:S19"/>
    <mergeCell ref="M18:M19"/>
    <mergeCell ref="N18:N19"/>
    <mergeCell ref="O18:O19"/>
    <mergeCell ref="P18:Q18"/>
    <mergeCell ref="O20:O22"/>
    <mergeCell ref="K17:K19"/>
    <mergeCell ref="L17:M17"/>
    <mergeCell ref="O17:Q17"/>
    <mergeCell ref="R17:W17"/>
    <mergeCell ref="L18:L19"/>
    <mergeCell ref="R18:R19"/>
    <mergeCell ref="S20:S22"/>
    <mergeCell ref="K20:K21"/>
    <mergeCell ref="L20:L21"/>
    <mergeCell ref="U8:U9"/>
    <mergeCell ref="V8:V9"/>
    <mergeCell ref="W8:W9"/>
    <mergeCell ref="T18:T19"/>
    <mergeCell ref="U18:U19"/>
    <mergeCell ref="V18:V19"/>
    <mergeCell ref="W18:W19"/>
    <mergeCell ref="N10:N14"/>
    <mergeCell ref="M12:M14"/>
    <mergeCell ref="K5:W5"/>
    <mergeCell ref="K7:K9"/>
    <mergeCell ref="L7:M7"/>
    <mergeCell ref="O7:W7"/>
    <mergeCell ref="L8:L9"/>
    <mergeCell ref="M8:M9"/>
    <mergeCell ref="S8:S9"/>
    <mergeCell ref="T8:T9"/>
    <mergeCell ref="N8:N9"/>
    <mergeCell ref="O8:O9"/>
    <mergeCell ref="P8:Q8"/>
    <mergeCell ref="R8:R9"/>
    <mergeCell ref="K54:K55"/>
    <mergeCell ref="L54:L55"/>
    <mergeCell ref="M54:M55"/>
    <mergeCell ref="N54:N55"/>
    <mergeCell ref="K10:K14"/>
    <mergeCell ref="L10:L14"/>
    <mergeCell ref="K75:K76"/>
    <mergeCell ref="L75:L76"/>
    <mergeCell ref="M75:M76"/>
    <mergeCell ref="N75:N76"/>
    <mergeCell ref="I75:I76"/>
    <mergeCell ref="L66:L67"/>
    <mergeCell ref="I74:N74"/>
    <mergeCell ref="I66:I67"/>
    <mergeCell ref="K66:K67"/>
    <mergeCell ref="M66:M67"/>
    <mergeCell ref="E77:E78"/>
    <mergeCell ref="B74:B76"/>
    <mergeCell ref="C74:D74"/>
    <mergeCell ref="F74:H74"/>
    <mergeCell ref="C75:C76"/>
    <mergeCell ref="D75:D76"/>
    <mergeCell ref="E75:E76"/>
    <mergeCell ref="F75:F76"/>
    <mergeCell ref="G75:H75"/>
    <mergeCell ref="F66:F67"/>
    <mergeCell ref="G66:H66"/>
    <mergeCell ref="B65:B67"/>
    <mergeCell ref="C65:D65"/>
    <mergeCell ref="C66:C67"/>
    <mergeCell ref="D66:D67"/>
    <mergeCell ref="E66:E67"/>
    <mergeCell ref="E68:E71"/>
    <mergeCell ref="N66:N67"/>
    <mergeCell ref="F65:N65"/>
    <mergeCell ref="G54:H54"/>
    <mergeCell ref="E56:E57"/>
    <mergeCell ref="B63:N63"/>
    <mergeCell ref="B53:B55"/>
    <mergeCell ref="C53:D53"/>
    <mergeCell ref="F53:H53"/>
    <mergeCell ref="I53:N53"/>
    <mergeCell ref="C54:C55"/>
    <mergeCell ref="D54:D55"/>
    <mergeCell ref="E54:E55"/>
    <mergeCell ref="F54:F55"/>
    <mergeCell ref="I54:I55"/>
    <mergeCell ref="L44:L45"/>
    <mergeCell ref="M44:M45"/>
    <mergeCell ref="E46:E50"/>
    <mergeCell ref="N44:N45"/>
    <mergeCell ref="G44:H44"/>
    <mergeCell ref="I44:I45"/>
    <mergeCell ref="K44:K45"/>
    <mergeCell ref="B43:B45"/>
    <mergeCell ref="C43:D43"/>
    <mergeCell ref="F43:N43"/>
    <mergeCell ref="C44:C45"/>
    <mergeCell ref="D44:D45"/>
    <mergeCell ref="E44:E45"/>
    <mergeCell ref="F44:F45"/>
    <mergeCell ref="K30:K31"/>
    <mergeCell ref="L30:L31"/>
    <mergeCell ref="M30:M31"/>
    <mergeCell ref="N30:N31"/>
    <mergeCell ref="E32:E33"/>
    <mergeCell ref="B41:N41"/>
    <mergeCell ref="B29:B31"/>
    <mergeCell ref="C29:D29"/>
    <mergeCell ref="F29:H29"/>
    <mergeCell ref="I29:N29"/>
    <mergeCell ref="C30:C31"/>
    <mergeCell ref="D30:D31"/>
    <mergeCell ref="E30:E31"/>
    <mergeCell ref="F30:F31"/>
    <mergeCell ref="G30:H30"/>
    <mergeCell ref="I30:I31"/>
    <mergeCell ref="Z20:Z21"/>
    <mergeCell ref="AA20:AA21"/>
    <mergeCell ref="E22:E26"/>
    <mergeCell ref="B23:B26"/>
    <mergeCell ref="C23:C26"/>
    <mergeCell ref="D23:D26"/>
    <mergeCell ref="P20:P22"/>
    <mergeCell ref="Q20:Q22"/>
    <mergeCell ref="R20:R22"/>
    <mergeCell ref="X20:X21"/>
    <mergeCell ref="Y20:Y21"/>
    <mergeCell ref="T20:T22"/>
    <mergeCell ref="U20:U22"/>
    <mergeCell ref="V20:V22"/>
    <mergeCell ref="W20:W22"/>
    <mergeCell ref="B19:B21"/>
    <mergeCell ref="C19:D19"/>
    <mergeCell ref="C20:C21"/>
    <mergeCell ref="D20:D21"/>
    <mergeCell ref="E20:E21"/>
    <mergeCell ref="F20:F21"/>
    <mergeCell ref="M20:M21"/>
    <mergeCell ref="N20:N21"/>
    <mergeCell ref="G20:H20"/>
    <mergeCell ref="I20:I21"/>
    <mergeCell ref="J20:J21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3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89"/>
  <sheetViews>
    <sheetView view="pageBreakPreview" zoomScale="70" zoomScaleSheetLayoutView="70" zoomScalePageLayoutView="0" workbookViewId="0" topLeftCell="B4">
      <selection activeCell="B6" sqref="B6:C8"/>
    </sheetView>
  </sheetViews>
  <sheetFormatPr defaultColWidth="9.140625" defaultRowHeight="12.75"/>
  <cols>
    <col min="1" max="1" width="3.57421875" style="1" customWidth="1"/>
    <col min="2" max="2" width="34.00390625" style="1" customWidth="1"/>
    <col min="3" max="3" width="35.28125" style="1" customWidth="1"/>
    <col min="4" max="4" width="39.8515625" style="1" customWidth="1"/>
    <col min="5" max="5" width="14.7109375" style="1" customWidth="1"/>
    <col min="6" max="6" width="44.8515625" style="1" customWidth="1"/>
    <col min="7" max="7" width="11.00390625" style="1" customWidth="1"/>
    <col min="8" max="8" width="7.7109375" style="1" customWidth="1"/>
    <col min="9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7" s="109" customFormat="1" ht="21">
      <c r="D2" s="108" t="str">
        <f>'свод школы'!D2</f>
        <v>Отчет о выполнении муниципального задания №</v>
      </c>
      <c r="G2" s="133">
        <v>27</v>
      </c>
    </row>
    <row r="3" s="109" customFormat="1" ht="21">
      <c r="D3" s="132" t="str">
        <f>'свод школы'!D3</f>
        <v>на 2019 год </v>
      </c>
    </row>
    <row r="4" spans="3:4" s="109" customFormat="1" ht="21">
      <c r="C4" s="134" t="s">
        <v>0</v>
      </c>
      <c r="D4" s="281">
        <v>43830</v>
      </c>
    </row>
    <row r="6" spans="2:7" ht="42.75" customHeight="1">
      <c r="B6" s="188" t="s">
        <v>1</v>
      </c>
      <c r="C6" s="188"/>
      <c r="D6" s="174" t="s">
        <v>72</v>
      </c>
      <c r="E6" s="174"/>
      <c r="F6" s="174"/>
      <c r="G6" s="174"/>
    </row>
    <row r="7" spans="2:7" ht="23.25" customHeight="1">
      <c r="B7" s="188" t="s">
        <v>2</v>
      </c>
      <c r="C7" s="188"/>
      <c r="D7" s="174" t="s">
        <v>3</v>
      </c>
      <c r="E7" s="174"/>
      <c r="F7" s="174"/>
      <c r="G7" s="174"/>
    </row>
    <row r="8" spans="2:10" ht="24" customHeight="1">
      <c r="B8" s="188" t="s">
        <v>4</v>
      </c>
      <c r="C8" s="188"/>
      <c r="D8" s="174" t="s">
        <v>43</v>
      </c>
      <c r="E8" s="174"/>
      <c r="F8" s="174"/>
      <c r="G8" s="174"/>
      <c r="H8" s="174"/>
      <c r="J8" s="144"/>
    </row>
    <row r="9" spans="2:4" ht="15">
      <c r="B9" s="1" t="s">
        <v>5</v>
      </c>
      <c r="D9" s="1" t="str">
        <f>'свод школы'!D9</f>
        <v>годовая</v>
      </c>
    </row>
    <row r="10" ht="15">
      <c r="C10" s="1" t="s">
        <v>6</v>
      </c>
    </row>
    <row r="12" spans="2:7" ht="15">
      <c r="B12" s="6"/>
      <c r="C12" s="2" t="s">
        <v>7</v>
      </c>
      <c r="G12" s="7"/>
    </row>
    <row r="13" spans="2:4" ht="15">
      <c r="B13" s="6"/>
      <c r="C13" s="4" t="s">
        <v>8</v>
      </c>
      <c r="D13" s="35">
        <v>1</v>
      </c>
    </row>
    <row r="14" spans="2:14" ht="15">
      <c r="B14" s="8" t="s">
        <v>9</v>
      </c>
      <c r="L14" s="2" t="s">
        <v>10</v>
      </c>
      <c r="M14" s="9"/>
      <c r="N14" s="10" t="s">
        <v>115</v>
      </c>
    </row>
    <row r="15" spans="2:14" ht="15">
      <c r="B15" s="36" t="s">
        <v>44</v>
      </c>
      <c r="L15" s="2" t="s">
        <v>11</v>
      </c>
      <c r="M15" s="9"/>
      <c r="N15" s="6"/>
    </row>
    <row r="16" spans="2:5" ht="15">
      <c r="B16" s="2" t="s">
        <v>12</v>
      </c>
      <c r="E16" s="34" t="s">
        <v>45</v>
      </c>
    </row>
    <row r="17" spans="2:14" ht="15">
      <c r="B17" s="191" t="s">
        <v>13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</row>
    <row r="18" ht="15">
      <c r="B18" s="33" t="s">
        <v>14</v>
      </c>
    </row>
    <row r="19" spans="2:14" ht="81" customHeight="1">
      <c r="B19" s="192" t="s">
        <v>15</v>
      </c>
      <c r="C19" s="195" t="s">
        <v>16</v>
      </c>
      <c r="D19" s="196"/>
      <c r="E19" s="11"/>
      <c r="F19" s="195" t="s">
        <v>17</v>
      </c>
      <c r="G19" s="196"/>
      <c r="H19" s="196"/>
      <c r="I19" s="196"/>
      <c r="J19" s="196"/>
      <c r="K19" s="196"/>
      <c r="L19" s="196"/>
      <c r="M19" s="196"/>
      <c r="N19" s="197"/>
    </row>
    <row r="20" spans="2:14" ht="63.75" customHeight="1">
      <c r="B20" s="193"/>
      <c r="C20" s="198" t="s">
        <v>18</v>
      </c>
      <c r="D20" s="198" t="s">
        <v>18</v>
      </c>
      <c r="E20" s="198" t="s">
        <v>18</v>
      </c>
      <c r="F20" s="192" t="s">
        <v>19</v>
      </c>
      <c r="G20" s="195" t="s">
        <v>20</v>
      </c>
      <c r="H20" s="197"/>
      <c r="I20" s="192" t="s">
        <v>21</v>
      </c>
      <c r="J20" s="192" t="s">
        <v>96</v>
      </c>
      <c r="K20" s="192" t="s">
        <v>22</v>
      </c>
      <c r="L20" s="192" t="s">
        <v>23</v>
      </c>
      <c r="M20" s="200" t="s">
        <v>24</v>
      </c>
      <c r="N20" s="192" t="s">
        <v>25</v>
      </c>
    </row>
    <row r="21" spans="2:14" ht="51" customHeight="1">
      <c r="B21" s="194"/>
      <c r="C21" s="199"/>
      <c r="D21" s="199"/>
      <c r="E21" s="199"/>
      <c r="F21" s="194"/>
      <c r="G21" s="14" t="s">
        <v>26</v>
      </c>
      <c r="H21" s="14" t="s">
        <v>27</v>
      </c>
      <c r="I21" s="194"/>
      <c r="J21" s="194"/>
      <c r="K21" s="194"/>
      <c r="L21" s="194"/>
      <c r="M21" s="201"/>
      <c r="N21" s="194"/>
    </row>
    <row r="22" spans="2:14" ht="36" customHeight="1">
      <c r="B22" s="15" t="s">
        <v>113</v>
      </c>
      <c r="C22" s="16" t="s">
        <v>28</v>
      </c>
      <c r="D22" s="13" t="s">
        <v>48</v>
      </c>
      <c r="E22" s="198" t="s">
        <v>91</v>
      </c>
      <c r="F22" s="16" t="s">
        <v>29</v>
      </c>
      <c r="G22" s="17" t="s">
        <v>30</v>
      </c>
      <c r="H22" s="14"/>
      <c r="I22" s="18">
        <v>100</v>
      </c>
      <c r="J22" s="18"/>
      <c r="K22" s="18">
        <f>I22</f>
        <v>100</v>
      </c>
      <c r="L22" s="171">
        <f>I22*0.1</f>
        <v>10</v>
      </c>
      <c r="M22" s="18">
        <v>0</v>
      </c>
      <c r="N22" s="12"/>
    </row>
    <row r="23" spans="2:14" ht="37.5" customHeight="1">
      <c r="B23" s="203" t="s">
        <v>114</v>
      </c>
      <c r="C23" s="206" t="s">
        <v>31</v>
      </c>
      <c r="D23" s="206" t="s">
        <v>50</v>
      </c>
      <c r="E23" s="202"/>
      <c r="F23" s="16" t="s">
        <v>32</v>
      </c>
      <c r="G23" s="17" t="s">
        <v>30</v>
      </c>
      <c r="H23" s="14"/>
      <c r="I23" s="18">
        <v>35.8</v>
      </c>
      <c r="J23" s="18"/>
      <c r="K23" s="18">
        <v>35.8</v>
      </c>
      <c r="L23" s="171">
        <f>I23*0.1</f>
        <v>3.58</v>
      </c>
      <c r="M23" s="18">
        <v>0</v>
      </c>
      <c r="N23" s="12"/>
    </row>
    <row r="24" spans="2:14" ht="30" customHeight="1">
      <c r="B24" s="204"/>
      <c r="C24" s="207"/>
      <c r="D24" s="207"/>
      <c r="E24" s="202"/>
      <c r="F24" s="16" t="s">
        <v>33</v>
      </c>
      <c r="G24" s="17" t="s">
        <v>30</v>
      </c>
      <c r="H24" s="14"/>
      <c r="I24" s="18">
        <v>14</v>
      </c>
      <c r="J24" s="18"/>
      <c r="K24" s="18">
        <f>I24</f>
        <v>14</v>
      </c>
      <c r="L24" s="171">
        <f>I24*0.1</f>
        <v>1.4000000000000001</v>
      </c>
      <c r="M24" s="18">
        <v>0</v>
      </c>
      <c r="N24" s="12"/>
    </row>
    <row r="25" spans="2:14" ht="46.5" customHeight="1">
      <c r="B25" s="204"/>
      <c r="C25" s="207"/>
      <c r="D25" s="207"/>
      <c r="E25" s="202"/>
      <c r="F25" s="16" t="s">
        <v>63</v>
      </c>
      <c r="G25" s="17" t="s">
        <v>30</v>
      </c>
      <c r="H25" s="14"/>
      <c r="I25" s="57">
        <v>0</v>
      </c>
      <c r="J25" s="57"/>
      <c r="K25" s="57">
        <v>0</v>
      </c>
      <c r="L25" s="171">
        <f>I25*0.1</f>
        <v>0</v>
      </c>
      <c r="M25" s="18">
        <v>0</v>
      </c>
      <c r="N25" s="12"/>
    </row>
    <row r="26" spans="2:14" ht="42" customHeight="1">
      <c r="B26" s="205"/>
      <c r="C26" s="208"/>
      <c r="D26" s="208"/>
      <c r="E26" s="199"/>
      <c r="F26" s="20" t="s">
        <v>34</v>
      </c>
      <c r="G26" s="21" t="s">
        <v>35</v>
      </c>
      <c r="H26" s="3"/>
      <c r="I26" s="22">
        <v>0</v>
      </c>
      <c r="J26" s="22"/>
      <c r="K26" s="18">
        <v>0</v>
      </c>
      <c r="L26" s="171">
        <f>I26*0.1</f>
        <v>0</v>
      </c>
      <c r="M26" s="18">
        <f>I26-K26-L26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4" ht="80.25" customHeight="1">
      <c r="B29" s="192" t="s">
        <v>15</v>
      </c>
      <c r="C29" s="195" t="s">
        <v>16</v>
      </c>
      <c r="D29" s="196"/>
      <c r="E29" s="11"/>
      <c r="F29" s="195" t="s">
        <v>37</v>
      </c>
      <c r="G29" s="196"/>
      <c r="H29" s="197"/>
      <c r="I29" s="195" t="s">
        <v>37</v>
      </c>
      <c r="J29" s="196"/>
      <c r="K29" s="196"/>
      <c r="L29" s="196"/>
      <c r="M29" s="196"/>
      <c r="N29" s="197"/>
    </row>
    <row r="30" spans="2:14" ht="15" customHeight="1">
      <c r="B30" s="193"/>
      <c r="C30" s="198" t="s">
        <v>18</v>
      </c>
      <c r="D30" s="198" t="s">
        <v>18</v>
      </c>
      <c r="E30" s="198" t="s">
        <v>18</v>
      </c>
      <c r="F30" s="192" t="s">
        <v>19</v>
      </c>
      <c r="G30" s="195" t="s">
        <v>20</v>
      </c>
      <c r="H30" s="197"/>
      <c r="I30" s="192" t="s">
        <v>21</v>
      </c>
      <c r="J30" s="192" t="s">
        <v>96</v>
      </c>
      <c r="K30" s="192" t="s">
        <v>22</v>
      </c>
      <c r="L30" s="192" t="s">
        <v>23</v>
      </c>
      <c r="M30" s="200" t="s">
        <v>24</v>
      </c>
      <c r="N30" s="192" t="s">
        <v>25</v>
      </c>
    </row>
    <row r="31" spans="2:14" ht="81.75" customHeight="1">
      <c r="B31" s="194"/>
      <c r="C31" s="199"/>
      <c r="D31" s="199"/>
      <c r="E31" s="199"/>
      <c r="F31" s="194"/>
      <c r="G31" s="14" t="s">
        <v>26</v>
      </c>
      <c r="H31" s="14" t="s">
        <v>27</v>
      </c>
      <c r="I31" s="194"/>
      <c r="J31" s="194"/>
      <c r="K31" s="194"/>
      <c r="L31" s="194"/>
      <c r="M31" s="201"/>
      <c r="N31" s="194"/>
    </row>
    <row r="32" spans="2:14" ht="42" customHeight="1">
      <c r="B32" s="15" t="s">
        <v>113</v>
      </c>
      <c r="C32" s="16" t="s">
        <v>28</v>
      </c>
      <c r="D32" s="38" t="s">
        <v>52</v>
      </c>
      <c r="E32" s="198" t="s">
        <v>91</v>
      </c>
      <c r="F32" s="26" t="s">
        <v>38</v>
      </c>
      <c r="G32" s="27" t="s">
        <v>39</v>
      </c>
      <c r="H32" s="14"/>
      <c r="I32" s="18">
        <v>258</v>
      </c>
      <c r="J32" s="18"/>
      <c r="K32" s="18">
        <v>257</v>
      </c>
      <c r="L32" s="171">
        <f>I32*0.1</f>
        <v>25.8</v>
      </c>
      <c r="M32" s="18">
        <v>0</v>
      </c>
      <c r="N32" s="12"/>
    </row>
    <row r="33" spans="2:14" ht="45.75" customHeight="1">
      <c r="B33" s="19" t="s">
        <v>114</v>
      </c>
      <c r="C33" s="16" t="s">
        <v>31</v>
      </c>
      <c r="D33" s="16" t="s">
        <v>50</v>
      </c>
      <c r="E33" s="199"/>
      <c r="F33" s="26" t="s">
        <v>38</v>
      </c>
      <c r="G33" s="27" t="s">
        <v>39</v>
      </c>
      <c r="H33" s="14"/>
      <c r="I33" s="18">
        <v>3</v>
      </c>
      <c r="J33" s="18"/>
      <c r="K33" s="18">
        <v>3</v>
      </c>
      <c r="L33" s="171">
        <f>I33*0.1</f>
        <v>0.30000000000000004</v>
      </c>
      <c r="M33" s="18">
        <v>0</v>
      </c>
      <c r="N33" s="12"/>
    </row>
    <row r="35" spans="2:4" ht="15">
      <c r="B35" s="6"/>
      <c r="C35" s="4" t="s">
        <v>8</v>
      </c>
      <c r="D35" s="56">
        <v>2</v>
      </c>
    </row>
    <row r="36" spans="2:14" ht="15">
      <c r="B36" s="8"/>
      <c r="L36" s="2" t="s">
        <v>10</v>
      </c>
      <c r="M36" s="9"/>
      <c r="N36" s="10" t="s">
        <v>116</v>
      </c>
    </row>
    <row r="37" spans="2:14" ht="15">
      <c r="B37" s="54" t="s">
        <v>53</v>
      </c>
      <c r="L37" s="2" t="s">
        <v>11</v>
      </c>
      <c r="M37" s="9"/>
      <c r="N37" s="6"/>
    </row>
    <row r="38" spans="2:5" ht="15">
      <c r="B38" s="2" t="s">
        <v>12</v>
      </c>
      <c r="E38" s="46" t="s">
        <v>62</v>
      </c>
    </row>
    <row r="39" spans="2:14" ht="15">
      <c r="B39" s="191" t="s">
        <v>13</v>
      </c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</row>
    <row r="40" ht="18.75" customHeight="1">
      <c r="B40" s="55" t="s">
        <v>14</v>
      </c>
    </row>
    <row r="41" spans="2:14" ht="15" customHeight="1">
      <c r="B41" s="192" t="s">
        <v>15</v>
      </c>
      <c r="C41" s="195" t="s">
        <v>16</v>
      </c>
      <c r="D41" s="196"/>
      <c r="E41" s="11"/>
      <c r="F41" s="195" t="s">
        <v>17</v>
      </c>
      <c r="G41" s="196"/>
      <c r="H41" s="196"/>
      <c r="I41" s="196"/>
      <c r="J41" s="196"/>
      <c r="K41" s="196"/>
      <c r="L41" s="196"/>
      <c r="M41" s="196"/>
      <c r="N41" s="197"/>
    </row>
    <row r="42" spans="2:14" ht="15.75" customHeight="1">
      <c r="B42" s="193"/>
      <c r="C42" s="198" t="s">
        <v>18</v>
      </c>
      <c r="D42" s="198" t="s">
        <v>18</v>
      </c>
      <c r="E42" s="198" t="s">
        <v>18</v>
      </c>
      <c r="F42" s="192" t="s">
        <v>19</v>
      </c>
      <c r="G42" s="195" t="s">
        <v>20</v>
      </c>
      <c r="H42" s="197"/>
      <c r="I42" s="192" t="s">
        <v>21</v>
      </c>
      <c r="J42" s="192" t="s">
        <v>96</v>
      </c>
      <c r="K42" s="192" t="s">
        <v>22</v>
      </c>
      <c r="L42" s="192" t="s">
        <v>23</v>
      </c>
      <c r="M42" s="200" t="s">
        <v>24</v>
      </c>
      <c r="N42" s="192" t="s">
        <v>25</v>
      </c>
    </row>
    <row r="43" spans="2:14" ht="30.75">
      <c r="B43" s="194"/>
      <c r="C43" s="199"/>
      <c r="D43" s="199"/>
      <c r="E43" s="199"/>
      <c r="F43" s="194"/>
      <c r="G43" s="14" t="s">
        <v>26</v>
      </c>
      <c r="H43" s="14" t="s">
        <v>27</v>
      </c>
      <c r="I43" s="194"/>
      <c r="J43" s="194"/>
      <c r="K43" s="194"/>
      <c r="L43" s="194"/>
      <c r="M43" s="201"/>
      <c r="N43" s="194"/>
    </row>
    <row r="44" spans="2:14" ht="52.5" customHeight="1">
      <c r="B44" s="15" t="s">
        <v>109</v>
      </c>
      <c r="C44" s="47" t="s">
        <v>28</v>
      </c>
      <c r="D44" s="74" t="s">
        <v>48</v>
      </c>
      <c r="E44" s="232" t="s">
        <v>91</v>
      </c>
      <c r="F44" s="16" t="s">
        <v>29</v>
      </c>
      <c r="G44" s="17" t="s">
        <v>30</v>
      </c>
      <c r="H44" s="14"/>
      <c r="I44" s="18">
        <v>100</v>
      </c>
      <c r="J44" s="18"/>
      <c r="K44" s="18">
        <f>I44</f>
        <v>100</v>
      </c>
      <c r="L44" s="171">
        <f>I44*0.1</f>
        <v>10</v>
      </c>
      <c r="M44" s="18">
        <v>0</v>
      </c>
      <c r="N44" s="12"/>
    </row>
    <row r="45" spans="2:14" ht="48" customHeight="1">
      <c r="B45" s="19" t="s">
        <v>114</v>
      </c>
      <c r="C45" s="47" t="s">
        <v>31</v>
      </c>
      <c r="D45" s="47" t="s">
        <v>50</v>
      </c>
      <c r="E45" s="236"/>
      <c r="F45" s="16" t="s">
        <v>32</v>
      </c>
      <c r="G45" s="17" t="s">
        <v>30</v>
      </c>
      <c r="H45" s="14"/>
      <c r="I45" s="18">
        <v>78</v>
      </c>
      <c r="J45" s="18"/>
      <c r="K45" s="18">
        <v>78</v>
      </c>
      <c r="L45" s="171">
        <f>I45*0.1</f>
        <v>7.800000000000001</v>
      </c>
      <c r="M45" s="18">
        <v>0</v>
      </c>
      <c r="N45" s="12"/>
    </row>
    <row r="46" spans="2:14" ht="25.5" customHeight="1">
      <c r="B46" s="19"/>
      <c r="C46" s="47"/>
      <c r="D46" s="47"/>
      <c r="E46" s="236"/>
      <c r="F46" s="16" t="s">
        <v>33</v>
      </c>
      <c r="G46" s="17" t="s">
        <v>30</v>
      </c>
      <c r="H46" s="14"/>
      <c r="I46" s="18">
        <v>14</v>
      </c>
      <c r="J46" s="18"/>
      <c r="K46" s="18">
        <f>I46</f>
        <v>14</v>
      </c>
      <c r="L46" s="171">
        <f>I46*0.1</f>
        <v>1.4000000000000001</v>
      </c>
      <c r="M46" s="18">
        <v>0</v>
      </c>
      <c r="N46" s="12"/>
    </row>
    <row r="47" spans="2:14" ht="37.5" customHeight="1">
      <c r="B47" s="19"/>
      <c r="C47" s="47"/>
      <c r="D47" s="47"/>
      <c r="E47" s="236"/>
      <c r="F47" s="16" t="s">
        <v>63</v>
      </c>
      <c r="G47" s="17" t="s">
        <v>30</v>
      </c>
      <c r="H47" s="14"/>
      <c r="I47" s="57">
        <v>0</v>
      </c>
      <c r="J47" s="57"/>
      <c r="K47" s="57">
        <v>0</v>
      </c>
      <c r="L47" s="171">
        <f>I47*0.1</f>
        <v>0</v>
      </c>
      <c r="M47" s="18">
        <v>0</v>
      </c>
      <c r="N47" s="12"/>
    </row>
    <row r="48" spans="2:14" ht="48" customHeight="1">
      <c r="B48" s="19"/>
      <c r="C48" s="47"/>
      <c r="D48" s="47"/>
      <c r="E48" s="233"/>
      <c r="F48" s="20" t="s">
        <v>34</v>
      </c>
      <c r="G48" s="21" t="s">
        <v>35</v>
      </c>
      <c r="H48" s="3"/>
      <c r="I48" s="22">
        <v>0</v>
      </c>
      <c r="J48" s="22"/>
      <c r="K48" s="18">
        <v>0</v>
      </c>
      <c r="L48" s="171">
        <f>I48*0.1</f>
        <v>0</v>
      </c>
      <c r="M48" s="18">
        <f>I48-K48-L48</f>
        <v>0</v>
      </c>
      <c r="N48" s="3"/>
    </row>
    <row r="49" spans="2:14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2:13" ht="15.75" customHeight="1">
      <c r="B50" s="55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4" ht="15.75" customHeight="1">
      <c r="B51" s="192" t="s">
        <v>15</v>
      </c>
      <c r="C51" s="195" t="s">
        <v>16</v>
      </c>
      <c r="D51" s="196"/>
      <c r="E51" s="11"/>
      <c r="F51" s="195" t="s">
        <v>37</v>
      </c>
      <c r="G51" s="196"/>
      <c r="H51" s="197"/>
      <c r="I51" s="195" t="s">
        <v>37</v>
      </c>
      <c r="J51" s="196"/>
      <c r="K51" s="196"/>
      <c r="L51" s="196"/>
      <c r="M51" s="196"/>
      <c r="N51" s="197"/>
    </row>
    <row r="52" spans="2:14" ht="15.75" customHeight="1">
      <c r="B52" s="193"/>
      <c r="C52" s="198" t="s">
        <v>18</v>
      </c>
      <c r="D52" s="198" t="s">
        <v>18</v>
      </c>
      <c r="E52" s="198" t="s">
        <v>18</v>
      </c>
      <c r="F52" s="192" t="s">
        <v>19</v>
      </c>
      <c r="G52" s="195" t="s">
        <v>20</v>
      </c>
      <c r="H52" s="197"/>
      <c r="I52" s="192" t="s">
        <v>21</v>
      </c>
      <c r="J52" s="192" t="s">
        <v>96</v>
      </c>
      <c r="K52" s="192" t="s">
        <v>22</v>
      </c>
      <c r="L52" s="192" t="s">
        <v>23</v>
      </c>
      <c r="M52" s="200" t="s">
        <v>24</v>
      </c>
      <c r="N52" s="192" t="s">
        <v>25</v>
      </c>
    </row>
    <row r="53" spans="2:14" ht="30.75">
      <c r="B53" s="194"/>
      <c r="C53" s="199"/>
      <c r="D53" s="199"/>
      <c r="E53" s="199"/>
      <c r="F53" s="194"/>
      <c r="G53" s="14" t="s">
        <v>26</v>
      </c>
      <c r="H53" s="14" t="s">
        <v>27</v>
      </c>
      <c r="I53" s="194"/>
      <c r="J53" s="194"/>
      <c r="K53" s="194"/>
      <c r="L53" s="194"/>
      <c r="M53" s="201"/>
      <c r="N53" s="194"/>
    </row>
    <row r="54" spans="2:14" ht="36" customHeight="1">
      <c r="B54" s="15" t="s">
        <v>109</v>
      </c>
      <c r="C54" s="16" t="s">
        <v>28</v>
      </c>
      <c r="D54" s="38" t="s">
        <v>52</v>
      </c>
      <c r="E54" s="232" t="s">
        <v>91</v>
      </c>
      <c r="F54" s="26" t="s">
        <v>38</v>
      </c>
      <c r="G54" s="27" t="s">
        <v>39</v>
      </c>
      <c r="H54" s="14"/>
      <c r="I54" s="18">
        <v>298</v>
      </c>
      <c r="J54" s="18"/>
      <c r="K54" s="18">
        <v>295</v>
      </c>
      <c r="L54" s="171">
        <f>I54*0.1</f>
        <v>29.8</v>
      </c>
      <c r="M54" s="18">
        <v>0</v>
      </c>
      <c r="N54" s="12"/>
    </row>
    <row r="55" spans="2:14" ht="43.5" customHeight="1">
      <c r="B55" s="19" t="s">
        <v>114</v>
      </c>
      <c r="C55" s="16" t="s">
        <v>31</v>
      </c>
      <c r="D55" s="16" t="s">
        <v>50</v>
      </c>
      <c r="E55" s="233"/>
      <c r="F55" s="26" t="s">
        <v>38</v>
      </c>
      <c r="G55" s="27" t="s">
        <v>39</v>
      </c>
      <c r="H55" s="14"/>
      <c r="I55" s="18">
        <v>9</v>
      </c>
      <c r="J55" s="18"/>
      <c r="K55" s="18">
        <v>9</v>
      </c>
      <c r="L55" s="171">
        <f>I55*0.1</f>
        <v>0.9</v>
      </c>
      <c r="M55" s="18">
        <v>0</v>
      </c>
      <c r="N55" s="12"/>
    </row>
    <row r="56" spans="2:14" ht="15">
      <c r="B56" s="256"/>
      <c r="C56" s="40"/>
      <c r="D56" s="40"/>
      <c r="E56" s="41"/>
      <c r="F56" s="44"/>
      <c r="G56" s="45"/>
      <c r="H56" s="39"/>
      <c r="I56" s="42"/>
      <c r="J56" s="42"/>
      <c r="K56" s="42"/>
      <c r="L56" s="42"/>
      <c r="M56" s="42"/>
      <c r="N56" s="32"/>
    </row>
    <row r="57" spans="2:4" ht="15">
      <c r="B57" s="256"/>
      <c r="C57" s="4" t="s">
        <v>8</v>
      </c>
      <c r="D57" s="53">
        <v>3</v>
      </c>
    </row>
    <row r="58" spans="2:14" ht="15">
      <c r="B58" s="8" t="s">
        <v>9</v>
      </c>
      <c r="L58" s="2" t="s">
        <v>10</v>
      </c>
      <c r="M58" s="9"/>
      <c r="N58" s="10" t="s">
        <v>117</v>
      </c>
    </row>
    <row r="59" spans="2:14" ht="15">
      <c r="B59" s="50" t="s">
        <v>60</v>
      </c>
      <c r="L59" s="2" t="s">
        <v>11</v>
      </c>
      <c r="M59" s="9"/>
      <c r="N59" s="6"/>
    </row>
    <row r="60" spans="2:5" ht="15">
      <c r="B60" s="2" t="s">
        <v>12</v>
      </c>
      <c r="E60" s="51" t="s">
        <v>45</v>
      </c>
    </row>
    <row r="61" spans="2:14" ht="15">
      <c r="B61" s="191" t="s">
        <v>13</v>
      </c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</row>
    <row r="62" ht="15">
      <c r="B62" s="52" t="s">
        <v>14</v>
      </c>
    </row>
    <row r="63" spans="2:14" ht="15">
      <c r="B63" s="192" t="s">
        <v>15</v>
      </c>
      <c r="C63" s="195" t="s">
        <v>16</v>
      </c>
      <c r="D63" s="196"/>
      <c r="E63" s="11"/>
      <c r="F63" s="195" t="s">
        <v>17</v>
      </c>
      <c r="G63" s="196"/>
      <c r="H63" s="196"/>
      <c r="I63" s="196"/>
      <c r="J63" s="196"/>
      <c r="K63" s="196"/>
      <c r="L63" s="196"/>
      <c r="M63" s="196"/>
      <c r="N63" s="197"/>
    </row>
    <row r="64" spans="2:14" ht="15">
      <c r="B64" s="193"/>
      <c r="C64" s="198" t="s">
        <v>18</v>
      </c>
      <c r="D64" s="198" t="s">
        <v>18</v>
      </c>
      <c r="E64" s="198" t="s">
        <v>18</v>
      </c>
      <c r="F64" s="192" t="s">
        <v>19</v>
      </c>
      <c r="G64" s="195" t="s">
        <v>20</v>
      </c>
      <c r="H64" s="197"/>
      <c r="I64" s="192" t="s">
        <v>21</v>
      </c>
      <c r="J64" s="192" t="s">
        <v>96</v>
      </c>
      <c r="K64" s="192" t="s">
        <v>22</v>
      </c>
      <c r="L64" s="192" t="s">
        <v>23</v>
      </c>
      <c r="M64" s="200" t="s">
        <v>24</v>
      </c>
      <c r="N64" s="192" t="s">
        <v>25</v>
      </c>
    </row>
    <row r="65" spans="2:14" ht="30.75">
      <c r="B65" s="194"/>
      <c r="C65" s="199"/>
      <c r="D65" s="199"/>
      <c r="E65" s="199"/>
      <c r="F65" s="194"/>
      <c r="G65" s="14" t="s">
        <v>26</v>
      </c>
      <c r="H65" s="14" t="s">
        <v>27</v>
      </c>
      <c r="I65" s="194"/>
      <c r="J65" s="194"/>
      <c r="K65" s="194"/>
      <c r="L65" s="194"/>
      <c r="M65" s="201"/>
      <c r="N65" s="194"/>
    </row>
    <row r="66" spans="2:14" ht="36">
      <c r="B66" s="15" t="s">
        <v>111</v>
      </c>
      <c r="C66" s="16" t="s">
        <v>28</v>
      </c>
      <c r="D66" s="13" t="s">
        <v>48</v>
      </c>
      <c r="E66" s="232" t="s">
        <v>91</v>
      </c>
      <c r="F66" s="16" t="s">
        <v>29</v>
      </c>
      <c r="G66" s="17" t="s">
        <v>30</v>
      </c>
      <c r="H66" s="14"/>
      <c r="I66" s="18">
        <v>100</v>
      </c>
      <c r="J66" s="18"/>
      <c r="K66" s="18">
        <f>I66</f>
        <v>100</v>
      </c>
      <c r="L66" s="171">
        <f>I66*0.1</f>
        <v>10</v>
      </c>
      <c r="M66" s="18">
        <v>0</v>
      </c>
      <c r="N66" s="12"/>
    </row>
    <row r="67" spans="2:14" ht="35.25" customHeight="1">
      <c r="B67" s="139" t="s">
        <v>112</v>
      </c>
      <c r="C67" s="47" t="s">
        <v>31</v>
      </c>
      <c r="D67" s="47" t="s">
        <v>50</v>
      </c>
      <c r="E67" s="236"/>
      <c r="F67" s="16" t="s">
        <v>32</v>
      </c>
      <c r="G67" s="17" t="s">
        <v>30</v>
      </c>
      <c r="H67" s="14"/>
      <c r="I67" s="18">
        <v>82</v>
      </c>
      <c r="J67" s="18"/>
      <c r="K67" s="18">
        <v>82</v>
      </c>
      <c r="L67" s="171">
        <f>I67*0.1</f>
        <v>8.200000000000001</v>
      </c>
      <c r="M67" s="18">
        <v>0</v>
      </c>
      <c r="N67" s="12"/>
    </row>
    <row r="68" spans="2:14" ht="21" customHeight="1">
      <c r="B68" s="139"/>
      <c r="C68" s="47"/>
      <c r="D68" s="47"/>
      <c r="E68" s="236"/>
      <c r="F68" s="16" t="s">
        <v>33</v>
      </c>
      <c r="G68" s="17" t="s">
        <v>30</v>
      </c>
      <c r="H68" s="14"/>
      <c r="I68" s="18">
        <v>14</v>
      </c>
      <c r="J68" s="18"/>
      <c r="K68" s="18">
        <f>I68</f>
        <v>14</v>
      </c>
      <c r="L68" s="171">
        <f>I68*0.1</f>
        <v>1.4000000000000001</v>
      </c>
      <c r="M68" s="18">
        <v>0</v>
      </c>
      <c r="N68" s="12"/>
    </row>
    <row r="69" spans="2:14" ht="48" customHeight="1">
      <c r="B69" s="139"/>
      <c r="C69" s="47"/>
      <c r="D69" s="47"/>
      <c r="E69" s="233"/>
      <c r="F69" s="20" t="s">
        <v>120</v>
      </c>
      <c r="G69" s="21" t="s">
        <v>35</v>
      </c>
      <c r="H69" s="3"/>
      <c r="I69" s="22">
        <v>0</v>
      </c>
      <c r="J69" s="22"/>
      <c r="K69" s="18">
        <v>0</v>
      </c>
      <c r="L69" s="171">
        <f>I69*0.1</f>
        <v>0</v>
      </c>
      <c r="M69" s="18">
        <f>I69-K69-L69</f>
        <v>0</v>
      </c>
      <c r="N69" s="3"/>
    </row>
    <row r="70" spans="2:14" ht="1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2:13" ht="15">
      <c r="B71" s="52" t="s">
        <v>36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4" ht="15">
      <c r="B72" s="192" t="s">
        <v>15</v>
      </c>
      <c r="C72" s="195" t="s">
        <v>16</v>
      </c>
      <c r="D72" s="196"/>
      <c r="E72" s="11"/>
      <c r="F72" s="195" t="s">
        <v>37</v>
      </c>
      <c r="G72" s="196"/>
      <c r="H72" s="197"/>
      <c r="I72" s="195" t="s">
        <v>37</v>
      </c>
      <c r="J72" s="196"/>
      <c r="K72" s="196"/>
      <c r="L72" s="196"/>
      <c r="M72" s="196"/>
      <c r="N72" s="197"/>
    </row>
    <row r="73" spans="2:14" ht="15.75" customHeight="1">
      <c r="B73" s="193"/>
      <c r="C73" s="198" t="s">
        <v>18</v>
      </c>
      <c r="D73" s="198" t="s">
        <v>18</v>
      </c>
      <c r="E73" s="198" t="s">
        <v>18</v>
      </c>
      <c r="F73" s="192" t="s">
        <v>19</v>
      </c>
      <c r="G73" s="195" t="s">
        <v>20</v>
      </c>
      <c r="H73" s="197"/>
      <c r="I73" s="192" t="s">
        <v>21</v>
      </c>
      <c r="J73" s="192" t="s">
        <v>96</v>
      </c>
      <c r="K73" s="192" t="s">
        <v>22</v>
      </c>
      <c r="L73" s="192" t="s">
        <v>23</v>
      </c>
      <c r="M73" s="200" t="s">
        <v>24</v>
      </c>
      <c r="N73" s="192" t="s">
        <v>25</v>
      </c>
    </row>
    <row r="74" spans="2:14" ht="30.75">
      <c r="B74" s="194"/>
      <c r="C74" s="199"/>
      <c r="D74" s="199"/>
      <c r="E74" s="199"/>
      <c r="F74" s="194"/>
      <c r="G74" s="14" t="s">
        <v>26</v>
      </c>
      <c r="H74" s="14" t="s">
        <v>27</v>
      </c>
      <c r="I74" s="194"/>
      <c r="J74" s="194"/>
      <c r="K74" s="194"/>
      <c r="L74" s="194"/>
      <c r="M74" s="201"/>
      <c r="N74" s="194"/>
    </row>
    <row r="75" spans="2:14" ht="48.75" customHeight="1">
      <c r="B75" s="15" t="s">
        <v>111</v>
      </c>
      <c r="C75" s="16" t="s">
        <v>28</v>
      </c>
      <c r="D75" s="38" t="s">
        <v>52</v>
      </c>
      <c r="E75" s="232" t="s">
        <v>91</v>
      </c>
      <c r="F75" s="26" t="s">
        <v>38</v>
      </c>
      <c r="G75" s="27" t="s">
        <v>39</v>
      </c>
      <c r="H75" s="14"/>
      <c r="I75" s="18">
        <v>25</v>
      </c>
      <c r="J75" s="18"/>
      <c r="K75" s="18">
        <v>25</v>
      </c>
      <c r="L75" s="171">
        <f>I75*0.1</f>
        <v>2.5</v>
      </c>
      <c r="M75" s="18">
        <v>0</v>
      </c>
      <c r="N75" s="12"/>
    </row>
    <row r="76" spans="2:14" ht="40.5" customHeight="1">
      <c r="B76" s="139" t="s">
        <v>112</v>
      </c>
      <c r="C76" s="16" t="s">
        <v>31</v>
      </c>
      <c r="D76" s="16" t="s">
        <v>50</v>
      </c>
      <c r="E76" s="233"/>
      <c r="F76" s="26" t="s">
        <v>38</v>
      </c>
      <c r="G76" s="27" t="s">
        <v>39</v>
      </c>
      <c r="H76" s="14"/>
      <c r="I76" s="18">
        <v>0</v>
      </c>
      <c r="J76" s="18"/>
      <c r="K76" s="18">
        <v>0</v>
      </c>
      <c r="L76" s="171">
        <f>I76*0.1</f>
        <v>0</v>
      </c>
      <c r="M76" s="18">
        <v>0</v>
      </c>
      <c r="N76" s="12"/>
    </row>
    <row r="78" spans="2:11" ht="15"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2:11" ht="3" customHeight="1"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2:13" ht="1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31"/>
      <c r="M80" s="31"/>
    </row>
    <row r="81" spans="2:13" ht="29.25" customHeight="1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31"/>
      <c r="M81" s="31"/>
    </row>
    <row r="82" spans="2:13" ht="1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31"/>
      <c r="M82" s="31"/>
    </row>
    <row r="83" spans="2:13" ht="1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3"/>
      <c r="M83" s="23"/>
    </row>
    <row r="84" spans="2:13" ht="1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3"/>
      <c r="M84" s="23"/>
    </row>
    <row r="85" spans="2:11" ht="15" hidden="1"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ht="15" hidden="1"/>
    <row r="87" ht="15" hidden="1"/>
    <row r="88" spans="2:8" ht="15">
      <c r="B88" s="28" t="s">
        <v>59</v>
      </c>
      <c r="C88" s="28" t="s">
        <v>72</v>
      </c>
      <c r="D88" s="28"/>
      <c r="E88" s="28" t="s">
        <v>40</v>
      </c>
      <c r="F88" s="28"/>
      <c r="G88" s="28" t="s">
        <v>73</v>
      </c>
      <c r="H88" s="28"/>
    </row>
    <row r="89" spans="2:8" ht="15">
      <c r="B89" s="29">
        <f>D4</f>
        <v>43830</v>
      </c>
      <c r="C89" s="28"/>
      <c r="D89" s="28"/>
      <c r="E89" s="30" t="s">
        <v>41</v>
      </c>
      <c r="F89" s="28"/>
      <c r="G89" s="30" t="s">
        <v>42</v>
      </c>
      <c r="H89" s="28"/>
    </row>
  </sheetData>
  <sheetProtection/>
  <mergeCells count="103">
    <mergeCell ref="E44:E48"/>
    <mergeCell ref="E66:E69"/>
    <mergeCell ref="B6:C6"/>
    <mergeCell ref="B7:C7"/>
    <mergeCell ref="B8:C8"/>
    <mergeCell ref="J30:J31"/>
    <mergeCell ref="J42:J43"/>
    <mergeCell ref="J52:J53"/>
    <mergeCell ref="J64:J65"/>
    <mergeCell ref="J73:J74"/>
    <mergeCell ref="B56:B57"/>
    <mergeCell ref="D73:D74"/>
    <mergeCell ref="E73:E74"/>
    <mergeCell ref="F73:F74"/>
    <mergeCell ref="G73:H73"/>
    <mergeCell ref="K73:K74"/>
    <mergeCell ref="L73:L74"/>
    <mergeCell ref="M73:M74"/>
    <mergeCell ref="N73:N74"/>
    <mergeCell ref="E75:E76"/>
    <mergeCell ref="B72:B74"/>
    <mergeCell ref="C72:D72"/>
    <mergeCell ref="F72:H72"/>
    <mergeCell ref="I72:N72"/>
    <mergeCell ref="C73:C74"/>
    <mergeCell ref="B63:B65"/>
    <mergeCell ref="C63:D63"/>
    <mergeCell ref="C64:C65"/>
    <mergeCell ref="D64:D65"/>
    <mergeCell ref="I73:I74"/>
    <mergeCell ref="E64:E65"/>
    <mergeCell ref="F64:F65"/>
    <mergeCell ref="G64:H64"/>
    <mergeCell ref="I64:I65"/>
    <mergeCell ref="M52:M53"/>
    <mergeCell ref="N52:N53"/>
    <mergeCell ref="M64:M65"/>
    <mergeCell ref="N64:N65"/>
    <mergeCell ref="F63:N63"/>
    <mergeCell ref="G52:H52"/>
    <mergeCell ref="I52:I53"/>
    <mergeCell ref="L64:L65"/>
    <mergeCell ref="K64:K65"/>
    <mergeCell ref="C52:C53"/>
    <mergeCell ref="D52:D53"/>
    <mergeCell ref="E52:E53"/>
    <mergeCell ref="F52:F53"/>
    <mergeCell ref="K52:K53"/>
    <mergeCell ref="L52:L53"/>
    <mergeCell ref="G42:H42"/>
    <mergeCell ref="I42:I43"/>
    <mergeCell ref="K42:K43"/>
    <mergeCell ref="E54:E55"/>
    <mergeCell ref="B61:N61"/>
    <mergeCell ref="B51:B53"/>
    <mergeCell ref="C51:D51"/>
    <mergeCell ref="F51:H51"/>
    <mergeCell ref="I51:N51"/>
    <mergeCell ref="B41:B43"/>
    <mergeCell ref="C41:D41"/>
    <mergeCell ref="F41:N41"/>
    <mergeCell ref="C42:C43"/>
    <mergeCell ref="D42:D43"/>
    <mergeCell ref="E42:E43"/>
    <mergeCell ref="F42:F43"/>
    <mergeCell ref="L42:L43"/>
    <mergeCell ref="M42:M43"/>
    <mergeCell ref="N42:N43"/>
    <mergeCell ref="K30:K31"/>
    <mergeCell ref="L30:L31"/>
    <mergeCell ref="M30:M31"/>
    <mergeCell ref="N30:N31"/>
    <mergeCell ref="E32:E33"/>
    <mergeCell ref="B39:N39"/>
    <mergeCell ref="B29:B31"/>
    <mergeCell ref="C29:D29"/>
    <mergeCell ref="F29:H29"/>
    <mergeCell ref="I29:N29"/>
    <mergeCell ref="C30:C31"/>
    <mergeCell ref="D30:D31"/>
    <mergeCell ref="E30:E31"/>
    <mergeCell ref="F30:F31"/>
    <mergeCell ref="G30:H30"/>
    <mergeCell ref="I30:I31"/>
    <mergeCell ref="K20:K21"/>
    <mergeCell ref="L20:L21"/>
    <mergeCell ref="M20:M21"/>
    <mergeCell ref="N20:N21"/>
    <mergeCell ref="E22:E26"/>
    <mergeCell ref="B23:B26"/>
    <mergeCell ref="C23:C26"/>
    <mergeCell ref="D23:D26"/>
    <mergeCell ref="J20:J21"/>
    <mergeCell ref="B17:N17"/>
    <mergeCell ref="B19:B21"/>
    <mergeCell ref="C19:D19"/>
    <mergeCell ref="F19:N19"/>
    <mergeCell ref="C20:C21"/>
    <mergeCell ref="D20:D21"/>
    <mergeCell ref="E20:E21"/>
    <mergeCell ref="F20:F21"/>
    <mergeCell ref="G20:H20"/>
    <mergeCell ref="I20:I21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54" r:id="rId1"/>
  <rowBreaks count="1" manualBreakCount="1">
    <brk id="27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E88"/>
  <sheetViews>
    <sheetView view="pageBreakPreview" zoomScale="70" zoomScaleSheetLayoutView="70" zoomScalePageLayoutView="0" workbookViewId="0" topLeftCell="A1">
      <selection activeCell="B6" sqref="B6:C8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45.421875" style="1" customWidth="1"/>
    <col min="5" max="5" width="14.7109375" style="1" customWidth="1"/>
    <col min="6" max="6" width="34.28125" style="1" customWidth="1"/>
    <col min="7" max="7" width="11.00390625" style="1" customWidth="1"/>
    <col min="8" max="8" width="7.7109375" style="1" customWidth="1"/>
    <col min="9" max="10" width="13.00390625" style="1" customWidth="1"/>
    <col min="11" max="11" width="12.140625" style="1" customWidth="1"/>
    <col min="12" max="12" width="13.57421875" style="1" customWidth="1"/>
    <col min="13" max="13" width="13.7109375" style="1" customWidth="1"/>
    <col min="14" max="14" width="15.421875" style="1" customWidth="1"/>
    <col min="15" max="16384" width="8.8515625" style="1" customWidth="1"/>
  </cols>
  <sheetData>
    <row r="1" spans="11:13" ht="16.5" customHeight="1">
      <c r="K1" s="6"/>
      <c r="L1" s="4"/>
      <c r="M1" s="56"/>
    </row>
    <row r="2" spans="4:23" s="109" customFormat="1" ht="21">
      <c r="D2" s="108" t="str">
        <f>'свод школы'!D2</f>
        <v>Отчет о выполнении муниципального задания №</v>
      </c>
      <c r="G2" s="133">
        <v>41</v>
      </c>
      <c r="K2" s="285"/>
      <c r="U2" s="108"/>
      <c r="V2" s="286"/>
      <c r="W2" s="287"/>
    </row>
    <row r="3" spans="4:23" s="109" customFormat="1" ht="21">
      <c r="D3" s="132" t="str">
        <f>'свод школы'!D3</f>
        <v>на 2019 год </v>
      </c>
      <c r="K3" s="288"/>
      <c r="U3" s="108"/>
      <c r="V3" s="286"/>
      <c r="W3" s="132"/>
    </row>
    <row r="4" spans="3:14" s="109" customFormat="1" ht="21">
      <c r="C4" s="134" t="s">
        <v>0</v>
      </c>
      <c r="D4" s="281">
        <v>43830</v>
      </c>
      <c r="K4" s="108"/>
      <c r="N4" s="289"/>
    </row>
    <row r="5" spans="11:23" ht="15"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</row>
    <row r="6" spans="2:11" ht="42.75" customHeight="1">
      <c r="B6" s="188" t="s">
        <v>1</v>
      </c>
      <c r="C6" s="188"/>
      <c r="D6" s="300" t="s">
        <v>71</v>
      </c>
      <c r="E6" s="300"/>
      <c r="F6" s="300"/>
      <c r="G6" s="300"/>
      <c r="K6" s="55"/>
    </row>
    <row r="7" spans="2:31" ht="18" customHeight="1">
      <c r="B7" s="188" t="s">
        <v>2</v>
      </c>
      <c r="C7" s="188"/>
      <c r="D7" s="174" t="s">
        <v>3</v>
      </c>
      <c r="E7" s="174"/>
      <c r="F7" s="174"/>
      <c r="G7" s="174"/>
      <c r="K7" s="247"/>
      <c r="L7" s="247"/>
      <c r="M7" s="247"/>
      <c r="N7" s="32"/>
      <c r="O7" s="247"/>
      <c r="P7" s="247"/>
      <c r="Q7" s="247"/>
      <c r="R7" s="247"/>
      <c r="S7" s="247"/>
      <c r="T7" s="247"/>
      <c r="U7" s="247"/>
      <c r="V7" s="247"/>
      <c r="W7" s="247"/>
      <c r="X7" s="23"/>
      <c r="Y7" s="23"/>
      <c r="Z7" s="23"/>
      <c r="AA7" s="23"/>
      <c r="AB7" s="23"/>
      <c r="AC7" s="23"/>
      <c r="AD7" s="23"/>
      <c r="AE7" s="23"/>
    </row>
    <row r="8" spans="2:31" ht="21" customHeight="1">
      <c r="B8" s="188" t="s">
        <v>4</v>
      </c>
      <c r="C8" s="188"/>
      <c r="D8" s="174" t="s">
        <v>43</v>
      </c>
      <c r="E8" s="174"/>
      <c r="F8" s="174"/>
      <c r="G8" s="174"/>
      <c r="H8" s="174"/>
      <c r="J8" s="144"/>
      <c r="K8" s="247"/>
      <c r="L8" s="252"/>
      <c r="M8" s="252"/>
      <c r="N8" s="252"/>
      <c r="O8" s="247"/>
      <c r="P8" s="247"/>
      <c r="Q8" s="247"/>
      <c r="R8" s="247"/>
      <c r="S8" s="247"/>
      <c r="T8" s="247"/>
      <c r="U8" s="247"/>
      <c r="V8" s="252"/>
      <c r="W8" s="247"/>
      <c r="X8" s="23"/>
      <c r="Y8" s="23"/>
      <c r="Z8" s="23"/>
      <c r="AA8" s="23"/>
      <c r="AB8" s="23"/>
      <c r="AC8" s="23"/>
      <c r="AD8" s="23"/>
      <c r="AE8" s="23"/>
    </row>
    <row r="9" spans="2:31" ht="15">
      <c r="B9" s="1" t="s">
        <v>5</v>
      </c>
      <c r="D9" s="1" t="str">
        <f>'свод школы'!D9</f>
        <v>годовая</v>
      </c>
      <c r="K9" s="247"/>
      <c r="L9" s="252"/>
      <c r="M9" s="252"/>
      <c r="N9" s="252"/>
      <c r="O9" s="247"/>
      <c r="P9" s="39"/>
      <c r="Q9" s="39"/>
      <c r="R9" s="247"/>
      <c r="S9" s="251"/>
      <c r="T9" s="247"/>
      <c r="U9" s="247"/>
      <c r="V9" s="252"/>
      <c r="W9" s="247"/>
      <c r="X9" s="23"/>
      <c r="Y9" s="23"/>
      <c r="Z9" s="23"/>
      <c r="AA9" s="23"/>
      <c r="AB9" s="23"/>
      <c r="AC9" s="23"/>
      <c r="AD9" s="23"/>
      <c r="AE9" s="23"/>
    </row>
    <row r="10" spans="3:31" ht="16.5" customHeight="1">
      <c r="C10" s="1" t="s">
        <v>6</v>
      </c>
      <c r="K10" s="257"/>
      <c r="L10" s="252"/>
      <c r="M10" s="158"/>
      <c r="N10" s="252"/>
      <c r="O10" s="158"/>
      <c r="P10" s="159"/>
      <c r="Q10" s="39"/>
      <c r="R10" s="42"/>
      <c r="S10" s="42"/>
      <c r="T10" s="42"/>
      <c r="U10" s="42"/>
      <c r="V10" s="42"/>
      <c r="W10" s="32"/>
      <c r="X10" s="23"/>
      <c r="Y10" s="23"/>
      <c r="Z10" s="23"/>
      <c r="AA10" s="23"/>
      <c r="AB10" s="23"/>
      <c r="AC10" s="23"/>
      <c r="AD10" s="23"/>
      <c r="AE10" s="23"/>
    </row>
    <row r="11" spans="11:31" ht="26.25" customHeight="1">
      <c r="K11" s="258"/>
      <c r="L11" s="259"/>
      <c r="M11" s="158"/>
      <c r="N11" s="252"/>
      <c r="O11" s="158"/>
      <c r="P11" s="158"/>
      <c r="Q11" s="158"/>
      <c r="R11" s="42"/>
      <c r="S11" s="42"/>
      <c r="T11" s="42"/>
      <c r="U11" s="42"/>
      <c r="V11" s="42"/>
      <c r="W11" s="32"/>
      <c r="X11" s="23"/>
      <c r="Y11" s="23"/>
      <c r="Z11" s="23"/>
      <c r="AA11" s="23"/>
      <c r="AB11" s="23"/>
      <c r="AC11" s="23"/>
      <c r="AD11" s="23"/>
      <c r="AE11" s="23"/>
    </row>
    <row r="12" spans="2:31" ht="15">
      <c r="B12" s="6"/>
      <c r="C12" s="2" t="s">
        <v>7</v>
      </c>
      <c r="G12" s="7"/>
      <c r="K12" s="258"/>
      <c r="L12" s="259"/>
      <c r="M12" s="252"/>
      <c r="N12" s="252"/>
      <c r="O12" s="158"/>
      <c r="P12" s="159"/>
      <c r="Q12" s="39"/>
      <c r="R12" s="42"/>
      <c r="S12" s="42"/>
      <c r="T12" s="42"/>
      <c r="U12" s="42"/>
      <c r="V12" s="42"/>
      <c r="W12" s="32"/>
      <c r="X12" s="23"/>
      <c r="Y12" s="23"/>
      <c r="Z12" s="23"/>
      <c r="AA12" s="23"/>
      <c r="AB12" s="23"/>
      <c r="AC12" s="23"/>
      <c r="AD12" s="23"/>
      <c r="AE12" s="23"/>
    </row>
    <row r="13" spans="2:31" ht="15">
      <c r="B13" s="6"/>
      <c r="C13" s="4" t="s">
        <v>8</v>
      </c>
      <c r="D13" s="35">
        <v>1</v>
      </c>
      <c r="K13" s="258"/>
      <c r="L13" s="259"/>
      <c r="M13" s="259"/>
      <c r="N13" s="252"/>
      <c r="O13" s="158"/>
      <c r="P13" s="159"/>
      <c r="Q13" s="39"/>
      <c r="R13" s="42"/>
      <c r="S13" s="42"/>
      <c r="T13" s="42"/>
      <c r="U13" s="42"/>
      <c r="V13" s="42"/>
      <c r="W13" s="32"/>
      <c r="X13" s="23"/>
      <c r="Y13" s="23"/>
      <c r="Z13" s="23"/>
      <c r="AA13" s="23"/>
      <c r="AB13" s="23"/>
      <c r="AC13" s="23"/>
      <c r="AD13" s="23"/>
      <c r="AE13" s="23"/>
    </row>
    <row r="14" spans="2:31" ht="9" customHeight="1">
      <c r="B14" s="8" t="s">
        <v>9</v>
      </c>
      <c r="K14" s="258"/>
      <c r="L14" s="259"/>
      <c r="M14" s="259"/>
      <c r="N14" s="252"/>
      <c r="O14" s="39"/>
      <c r="P14" s="160"/>
      <c r="Q14" s="23"/>
      <c r="R14" s="161"/>
      <c r="S14" s="161"/>
      <c r="T14" s="42"/>
      <c r="U14" s="42"/>
      <c r="V14" s="42"/>
      <c r="W14" s="23"/>
      <c r="X14" s="23"/>
      <c r="Y14" s="45"/>
      <c r="Z14" s="163"/>
      <c r="AA14" s="164"/>
      <c r="AB14" s="23"/>
      <c r="AC14" s="23"/>
      <c r="AD14" s="23"/>
      <c r="AE14" s="23"/>
    </row>
    <row r="15" spans="2:31" ht="15">
      <c r="B15" s="36" t="s">
        <v>44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45"/>
      <c r="Z15" s="163"/>
      <c r="AA15" s="31"/>
      <c r="AB15" s="23"/>
      <c r="AC15" s="23"/>
      <c r="AD15" s="23"/>
      <c r="AE15" s="23"/>
    </row>
    <row r="16" spans="2:31" ht="15">
      <c r="B16" s="2" t="s">
        <v>12</v>
      </c>
      <c r="E16" s="34" t="s">
        <v>45</v>
      </c>
      <c r="K16" s="15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3"/>
      <c r="X16" s="23"/>
      <c r="Y16" s="23"/>
      <c r="Z16" s="23"/>
      <c r="AA16" s="23"/>
      <c r="AB16" s="23"/>
      <c r="AC16" s="23"/>
      <c r="AD16" s="23"/>
      <c r="AE16" s="23"/>
    </row>
    <row r="17" spans="2:31" ht="15">
      <c r="B17" s="2" t="s">
        <v>13</v>
      </c>
      <c r="C17" s="2"/>
      <c r="D17" s="2"/>
      <c r="E17" s="2"/>
      <c r="F17" s="2"/>
      <c r="G17" s="2"/>
      <c r="H17" s="2"/>
      <c r="I17" s="2"/>
      <c r="J17" s="2"/>
      <c r="K17" s="247"/>
      <c r="L17" s="247"/>
      <c r="M17" s="247"/>
      <c r="N17" s="32"/>
      <c r="O17" s="247"/>
      <c r="P17" s="247"/>
      <c r="Q17" s="247"/>
      <c r="R17" s="247"/>
      <c r="S17" s="247"/>
      <c r="T17" s="247"/>
      <c r="U17" s="247"/>
      <c r="V17" s="247"/>
      <c r="W17" s="247"/>
      <c r="X17" s="45"/>
      <c r="Y17" s="45"/>
      <c r="Z17" s="45"/>
      <c r="AA17" s="45"/>
      <c r="AB17" s="23"/>
      <c r="AC17" s="23"/>
      <c r="AD17" s="23"/>
      <c r="AE17" s="23"/>
    </row>
    <row r="18" spans="2:31" ht="15">
      <c r="B18" s="33" t="s">
        <v>14</v>
      </c>
      <c r="K18" s="247"/>
      <c r="L18" s="252"/>
      <c r="M18" s="252"/>
      <c r="N18" s="252"/>
      <c r="O18" s="247"/>
      <c r="P18" s="247"/>
      <c r="Q18" s="247"/>
      <c r="R18" s="247"/>
      <c r="S18" s="247"/>
      <c r="T18" s="247"/>
      <c r="U18" s="247"/>
      <c r="V18" s="252"/>
      <c r="W18" s="247"/>
      <c r="X18" s="23"/>
      <c r="Y18" s="23"/>
      <c r="Z18" s="23"/>
      <c r="AA18" s="23"/>
      <c r="AB18" s="23"/>
      <c r="AC18" s="23"/>
      <c r="AD18" s="23"/>
      <c r="AE18" s="23"/>
    </row>
    <row r="19" spans="2:31" ht="81" customHeight="1">
      <c r="B19" s="192" t="s">
        <v>15</v>
      </c>
      <c r="C19" s="195" t="s">
        <v>16</v>
      </c>
      <c r="D19" s="196"/>
      <c r="E19" s="11"/>
      <c r="F19" s="150" t="s">
        <v>17</v>
      </c>
      <c r="G19" s="151"/>
      <c r="H19" s="151"/>
      <c r="I19" s="151"/>
      <c r="J19" s="162"/>
      <c r="K19" s="247"/>
      <c r="L19" s="252"/>
      <c r="M19" s="252"/>
      <c r="N19" s="252"/>
      <c r="O19" s="247"/>
      <c r="P19" s="39"/>
      <c r="Q19" s="39"/>
      <c r="R19" s="247"/>
      <c r="S19" s="251"/>
      <c r="T19" s="247"/>
      <c r="U19" s="247"/>
      <c r="V19" s="252"/>
      <c r="W19" s="247"/>
      <c r="X19" s="32"/>
      <c r="Y19" s="32"/>
      <c r="Z19" s="32"/>
      <c r="AA19" s="32"/>
      <c r="AB19" s="23"/>
      <c r="AC19" s="23"/>
      <c r="AD19" s="23"/>
      <c r="AE19" s="23"/>
    </row>
    <row r="20" spans="2:27" ht="63.75" customHeight="1">
      <c r="B20" s="193"/>
      <c r="C20" s="198" t="s">
        <v>18</v>
      </c>
      <c r="D20" s="198" t="s">
        <v>18</v>
      </c>
      <c r="E20" s="198" t="s">
        <v>18</v>
      </c>
      <c r="F20" s="192" t="s">
        <v>19</v>
      </c>
      <c r="G20" s="195" t="s">
        <v>20</v>
      </c>
      <c r="H20" s="197"/>
      <c r="I20" s="192" t="s">
        <v>21</v>
      </c>
      <c r="J20" s="192" t="s">
        <v>95</v>
      </c>
      <c r="K20" s="192" t="s">
        <v>22</v>
      </c>
      <c r="L20" s="192" t="s">
        <v>23</v>
      </c>
      <c r="M20" s="200" t="s">
        <v>24</v>
      </c>
      <c r="N20" s="265" t="s">
        <v>25</v>
      </c>
      <c r="O20" s="260"/>
      <c r="P20" s="253"/>
      <c r="Q20" s="255"/>
      <c r="R20" s="250"/>
      <c r="S20" s="250"/>
      <c r="T20" s="248"/>
      <c r="U20" s="250"/>
      <c r="V20" s="250"/>
      <c r="W20" s="247"/>
      <c r="X20" s="247"/>
      <c r="Y20" s="247"/>
      <c r="Z20" s="252"/>
      <c r="AA20" s="247"/>
    </row>
    <row r="21" spans="2:27" ht="51" customHeight="1">
      <c r="B21" s="194"/>
      <c r="C21" s="199"/>
      <c r="D21" s="199"/>
      <c r="E21" s="199"/>
      <c r="F21" s="194"/>
      <c r="G21" s="14" t="s">
        <v>26</v>
      </c>
      <c r="H21" s="14" t="s">
        <v>27</v>
      </c>
      <c r="I21" s="194"/>
      <c r="J21" s="209"/>
      <c r="K21" s="194"/>
      <c r="L21" s="194"/>
      <c r="M21" s="201"/>
      <c r="N21" s="265"/>
      <c r="O21" s="261"/>
      <c r="P21" s="254"/>
      <c r="Q21" s="256"/>
      <c r="R21" s="249"/>
      <c r="S21" s="262"/>
      <c r="T21" s="249"/>
      <c r="U21" s="249"/>
      <c r="V21" s="249"/>
      <c r="W21" s="251"/>
      <c r="X21" s="247"/>
      <c r="Y21" s="247"/>
      <c r="Z21" s="252"/>
      <c r="AA21" s="247"/>
    </row>
    <row r="22" spans="2:27" ht="54.75" customHeight="1">
      <c r="B22" s="15" t="s">
        <v>113</v>
      </c>
      <c r="C22" s="16" t="s">
        <v>28</v>
      </c>
      <c r="D22" s="13" t="s">
        <v>48</v>
      </c>
      <c r="E22" s="198" t="s">
        <v>91</v>
      </c>
      <c r="F22" s="16" t="s">
        <v>29</v>
      </c>
      <c r="G22" s="17" t="s">
        <v>30</v>
      </c>
      <c r="H22" s="14"/>
      <c r="I22" s="18">
        <v>100</v>
      </c>
      <c r="J22" s="18"/>
      <c r="K22" s="18">
        <v>10</v>
      </c>
      <c r="L22" s="171">
        <f>I22*0.1</f>
        <v>10</v>
      </c>
      <c r="M22" s="12"/>
      <c r="N22" s="266"/>
      <c r="O22" s="261"/>
      <c r="P22" s="254"/>
      <c r="Q22" s="256"/>
      <c r="R22" s="249"/>
      <c r="S22" s="262"/>
      <c r="T22" s="249"/>
      <c r="U22" s="249"/>
      <c r="V22" s="249"/>
      <c r="W22" s="251"/>
      <c r="X22" s="42"/>
      <c r="Y22" s="42"/>
      <c r="Z22" s="42"/>
      <c r="AA22" s="32"/>
    </row>
    <row r="23" spans="2:14" ht="55.5" customHeight="1">
      <c r="B23" s="203" t="s">
        <v>114</v>
      </c>
      <c r="C23" s="206" t="s">
        <v>31</v>
      </c>
      <c r="D23" s="206" t="s">
        <v>50</v>
      </c>
      <c r="E23" s="202"/>
      <c r="F23" s="16" t="s">
        <v>32</v>
      </c>
      <c r="G23" s="17" t="s">
        <v>30</v>
      </c>
      <c r="H23" s="14"/>
      <c r="I23" s="18">
        <v>68.4</v>
      </c>
      <c r="J23" s="18"/>
      <c r="K23" s="18">
        <v>68.4</v>
      </c>
      <c r="L23" s="171">
        <f>I23*0.1</f>
        <v>6.840000000000001</v>
      </c>
      <c r="M23" s="18">
        <v>0</v>
      </c>
      <c r="N23" s="12"/>
    </row>
    <row r="24" spans="2:14" ht="30" customHeight="1">
      <c r="B24" s="204"/>
      <c r="C24" s="207"/>
      <c r="D24" s="207"/>
      <c r="E24" s="202"/>
      <c r="F24" s="16" t="s">
        <v>33</v>
      </c>
      <c r="G24" s="17" t="s">
        <v>30</v>
      </c>
      <c r="H24" s="14"/>
      <c r="I24" s="18">
        <v>63.5</v>
      </c>
      <c r="J24" s="18"/>
      <c r="K24" s="18">
        <f>I24</f>
        <v>63.5</v>
      </c>
      <c r="L24" s="171">
        <f>I24*0.1</f>
        <v>6.3500000000000005</v>
      </c>
      <c r="M24" s="18">
        <v>0</v>
      </c>
      <c r="N24" s="12"/>
    </row>
    <row r="25" spans="2:14" ht="45" customHeight="1">
      <c r="B25" s="204"/>
      <c r="C25" s="207"/>
      <c r="D25" s="207"/>
      <c r="E25" s="202"/>
      <c r="F25" s="16" t="s">
        <v>63</v>
      </c>
      <c r="G25" s="17" t="s">
        <v>30</v>
      </c>
      <c r="H25" s="14"/>
      <c r="I25" s="57">
        <v>99</v>
      </c>
      <c r="J25" s="57"/>
      <c r="K25" s="57">
        <f>I25</f>
        <v>99</v>
      </c>
      <c r="L25" s="171">
        <f>I25*0.1</f>
        <v>9.9</v>
      </c>
      <c r="M25" s="18">
        <v>0</v>
      </c>
      <c r="N25" s="12"/>
    </row>
    <row r="26" spans="2:14" ht="66.75" customHeight="1">
      <c r="B26" s="205"/>
      <c r="C26" s="208"/>
      <c r="D26" s="208"/>
      <c r="E26" s="199"/>
      <c r="F26" s="20" t="s">
        <v>34</v>
      </c>
      <c r="G26" s="21" t="s">
        <v>35</v>
      </c>
      <c r="H26" s="3"/>
      <c r="I26" s="22">
        <v>0</v>
      </c>
      <c r="J26" s="22"/>
      <c r="K26" s="18">
        <f>I26</f>
        <v>0</v>
      </c>
      <c r="L26" s="171">
        <f>I26*0.1</f>
        <v>0</v>
      </c>
      <c r="M26" s="18">
        <f>I26-K26-L26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4" ht="80.25" customHeight="1">
      <c r="B29" s="192" t="s">
        <v>15</v>
      </c>
      <c r="C29" s="195" t="s">
        <v>16</v>
      </c>
      <c r="D29" s="196"/>
      <c r="E29" s="11"/>
      <c r="F29" s="195" t="s">
        <v>37</v>
      </c>
      <c r="G29" s="196"/>
      <c r="H29" s="197"/>
      <c r="I29" s="195" t="s">
        <v>37</v>
      </c>
      <c r="J29" s="196"/>
      <c r="K29" s="196"/>
      <c r="L29" s="196"/>
      <c r="M29" s="196"/>
      <c r="N29" s="197"/>
    </row>
    <row r="30" spans="2:14" ht="15" customHeight="1">
      <c r="B30" s="193"/>
      <c r="C30" s="198" t="s">
        <v>18</v>
      </c>
      <c r="D30" s="198" t="s">
        <v>18</v>
      </c>
      <c r="E30" s="198" t="s">
        <v>18</v>
      </c>
      <c r="F30" s="192" t="s">
        <v>19</v>
      </c>
      <c r="G30" s="195" t="s">
        <v>20</v>
      </c>
      <c r="H30" s="197"/>
      <c r="I30" s="192" t="s">
        <v>21</v>
      </c>
      <c r="J30" s="192" t="s">
        <v>95</v>
      </c>
      <c r="K30" s="192" t="s">
        <v>22</v>
      </c>
      <c r="L30" s="192" t="s">
        <v>23</v>
      </c>
      <c r="M30" s="200" t="s">
        <v>24</v>
      </c>
      <c r="N30" s="192" t="s">
        <v>25</v>
      </c>
    </row>
    <row r="31" spans="2:14" ht="72" customHeight="1">
      <c r="B31" s="194"/>
      <c r="C31" s="199"/>
      <c r="D31" s="199"/>
      <c r="E31" s="199"/>
      <c r="F31" s="194"/>
      <c r="G31" s="14" t="s">
        <v>26</v>
      </c>
      <c r="H31" s="14" t="s">
        <v>27</v>
      </c>
      <c r="I31" s="194"/>
      <c r="J31" s="209"/>
      <c r="K31" s="194"/>
      <c r="L31" s="194"/>
      <c r="M31" s="201"/>
      <c r="N31" s="194"/>
    </row>
    <row r="32" spans="2:14" ht="42" customHeight="1">
      <c r="B32" s="15" t="s">
        <v>113</v>
      </c>
      <c r="C32" s="16" t="s">
        <v>28</v>
      </c>
      <c r="D32" s="38" t="s">
        <v>52</v>
      </c>
      <c r="E32" s="198" t="s">
        <v>91</v>
      </c>
      <c r="F32" s="26" t="s">
        <v>38</v>
      </c>
      <c r="G32" s="27" t="s">
        <v>39</v>
      </c>
      <c r="H32" s="14"/>
      <c r="I32" s="18">
        <v>301</v>
      </c>
      <c r="J32" s="18"/>
      <c r="K32" s="18">
        <v>299</v>
      </c>
      <c r="L32" s="171">
        <f>I32*0.1</f>
        <v>30.1</v>
      </c>
      <c r="M32" s="18">
        <v>0</v>
      </c>
      <c r="N32" s="12"/>
    </row>
    <row r="33" spans="2:14" ht="36" customHeight="1">
      <c r="B33" s="19" t="s">
        <v>114</v>
      </c>
      <c r="C33" s="16" t="s">
        <v>31</v>
      </c>
      <c r="D33" s="16" t="s">
        <v>50</v>
      </c>
      <c r="E33" s="199"/>
      <c r="F33" s="26" t="s">
        <v>38</v>
      </c>
      <c r="G33" s="27" t="s">
        <v>39</v>
      </c>
      <c r="H33" s="14"/>
      <c r="I33" s="18">
        <v>2</v>
      </c>
      <c r="J33" s="18"/>
      <c r="K33" s="18">
        <v>2</v>
      </c>
      <c r="L33" s="171">
        <f>I33*0.1</f>
        <v>0.2</v>
      </c>
      <c r="M33" s="18">
        <v>0</v>
      </c>
      <c r="N33" s="12"/>
    </row>
    <row r="35" spans="2:4" ht="15">
      <c r="B35" s="6"/>
      <c r="C35" s="4" t="s">
        <v>8</v>
      </c>
      <c r="D35" s="56">
        <v>2</v>
      </c>
    </row>
    <row r="36" spans="2:14" ht="15">
      <c r="B36" s="8"/>
      <c r="L36" s="2" t="s">
        <v>10</v>
      </c>
      <c r="M36" s="9"/>
      <c r="N36" s="10" t="s">
        <v>116</v>
      </c>
    </row>
    <row r="37" spans="2:14" ht="15">
      <c r="B37" s="54" t="s">
        <v>53</v>
      </c>
      <c r="L37" s="2" t="s">
        <v>11</v>
      </c>
      <c r="M37" s="9"/>
      <c r="N37" s="6"/>
    </row>
    <row r="38" spans="2:5" ht="15">
      <c r="B38" s="2" t="s">
        <v>12</v>
      </c>
      <c r="E38" s="46" t="s">
        <v>62</v>
      </c>
    </row>
    <row r="39" spans="2:14" ht="15">
      <c r="B39" s="191" t="s">
        <v>13</v>
      </c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</row>
    <row r="40" ht="18.75" customHeight="1">
      <c r="B40" s="55" t="s">
        <v>14</v>
      </c>
    </row>
    <row r="41" spans="2:14" ht="15" customHeight="1">
      <c r="B41" s="192" t="s">
        <v>15</v>
      </c>
      <c r="C41" s="195" t="s">
        <v>16</v>
      </c>
      <c r="D41" s="196"/>
      <c r="E41" s="11"/>
      <c r="F41" s="195" t="s">
        <v>17</v>
      </c>
      <c r="G41" s="196"/>
      <c r="H41" s="196"/>
      <c r="I41" s="196"/>
      <c r="J41" s="196"/>
      <c r="K41" s="196"/>
      <c r="L41" s="196"/>
      <c r="M41" s="196"/>
      <c r="N41" s="197"/>
    </row>
    <row r="42" spans="2:14" ht="15.75" customHeight="1">
      <c r="B42" s="193"/>
      <c r="C42" s="198" t="s">
        <v>18</v>
      </c>
      <c r="D42" s="198" t="s">
        <v>18</v>
      </c>
      <c r="E42" s="198" t="s">
        <v>18</v>
      </c>
      <c r="F42" s="192" t="s">
        <v>19</v>
      </c>
      <c r="G42" s="195" t="s">
        <v>20</v>
      </c>
      <c r="H42" s="197"/>
      <c r="I42" s="192" t="s">
        <v>21</v>
      </c>
      <c r="J42" s="192" t="s">
        <v>95</v>
      </c>
      <c r="K42" s="192" t="s">
        <v>22</v>
      </c>
      <c r="L42" s="192" t="s">
        <v>23</v>
      </c>
      <c r="M42" s="200" t="s">
        <v>24</v>
      </c>
      <c r="N42" s="192" t="s">
        <v>25</v>
      </c>
    </row>
    <row r="43" spans="2:14" ht="30.75">
      <c r="B43" s="194"/>
      <c r="C43" s="199"/>
      <c r="D43" s="199"/>
      <c r="E43" s="199"/>
      <c r="F43" s="194"/>
      <c r="G43" s="14" t="s">
        <v>26</v>
      </c>
      <c r="H43" s="14" t="s">
        <v>27</v>
      </c>
      <c r="I43" s="194"/>
      <c r="J43" s="209"/>
      <c r="K43" s="194"/>
      <c r="L43" s="194"/>
      <c r="M43" s="201"/>
      <c r="N43" s="194"/>
    </row>
    <row r="44" spans="2:14" ht="36" customHeight="1">
      <c r="B44" s="15" t="s">
        <v>109</v>
      </c>
      <c r="C44" s="47" t="s">
        <v>28</v>
      </c>
      <c r="D44" s="74" t="s">
        <v>48</v>
      </c>
      <c r="E44" s="232" t="s">
        <v>91</v>
      </c>
      <c r="F44" s="47" t="s">
        <v>29</v>
      </c>
      <c r="G44" s="17" t="s">
        <v>30</v>
      </c>
      <c r="H44" s="14"/>
      <c r="I44" s="18">
        <v>100</v>
      </c>
      <c r="J44" s="18"/>
      <c r="K44" s="18">
        <f>I44</f>
        <v>100</v>
      </c>
      <c r="L44" s="171">
        <f>I44*0.1</f>
        <v>10</v>
      </c>
      <c r="M44" s="18">
        <v>0</v>
      </c>
      <c r="N44" s="12"/>
    </row>
    <row r="45" spans="2:14" ht="36">
      <c r="B45" s="19" t="s">
        <v>114</v>
      </c>
      <c r="C45" s="47" t="s">
        <v>31</v>
      </c>
      <c r="D45" s="47" t="s">
        <v>50</v>
      </c>
      <c r="E45" s="236"/>
      <c r="F45" s="47" t="s">
        <v>32</v>
      </c>
      <c r="G45" s="17" t="s">
        <v>30</v>
      </c>
      <c r="H45" s="14"/>
      <c r="I45" s="18">
        <v>80.7</v>
      </c>
      <c r="J45" s="18"/>
      <c r="K45" s="18">
        <v>80.7</v>
      </c>
      <c r="L45" s="171">
        <f>I45*0.1</f>
        <v>8.07</v>
      </c>
      <c r="M45" s="18">
        <v>0</v>
      </c>
      <c r="N45" s="12"/>
    </row>
    <row r="46" spans="2:14" ht="24">
      <c r="B46" s="19"/>
      <c r="C46" s="47"/>
      <c r="D46" s="47"/>
      <c r="E46" s="236"/>
      <c r="F46" s="16" t="s">
        <v>33</v>
      </c>
      <c r="G46" s="17" t="s">
        <v>30</v>
      </c>
      <c r="H46" s="14"/>
      <c r="I46" s="18">
        <v>63.5</v>
      </c>
      <c r="J46" s="18"/>
      <c r="K46" s="18">
        <f>I46</f>
        <v>63.5</v>
      </c>
      <c r="L46" s="171">
        <f>I46*0.1</f>
        <v>6.3500000000000005</v>
      </c>
      <c r="M46" s="18">
        <v>0</v>
      </c>
      <c r="N46" s="12"/>
    </row>
    <row r="47" spans="2:14" ht="36">
      <c r="B47" s="19"/>
      <c r="C47" s="47"/>
      <c r="D47" s="47"/>
      <c r="E47" s="236"/>
      <c r="F47" s="16" t="s">
        <v>63</v>
      </c>
      <c r="G47" s="17" t="s">
        <v>30</v>
      </c>
      <c r="H47" s="14"/>
      <c r="I47" s="57">
        <v>99</v>
      </c>
      <c r="J47" s="57"/>
      <c r="K47" s="57">
        <f>I47</f>
        <v>99</v>
      </c>
      <c r="L47" s="171">
        <f>I47*0.1</f>
        <v>9.9</v>
      </c>
      <c r="M47" s="18">
        <v>0</v>
      </c>
      <c r="N47" s="12"/>
    </row>
    <row r="48" spans="2:14" ht="48">
      <c r="B48" s="19"/>
      <c r="C48" s="47"/>
      <c r="D48" s="47"/>
      <c r="E48" s="233"/>
      <c r="F48" s="20" t="s">
        <v>34</v>
      </c>
      <c r="G48" s="21" t="s">
        <v>35</v>
      </c>
      <c r="H48" s="3"/>
      <c r="I48" s="22">
        <v>0</v>
      </c>
      <c r="J48" s="22"/>
      <c r="K48" s="18">
        <f>I48</f>
        <v>0</v>
      </c>
      <c r="L48" s="171">
        <f>I48*0.1</f>
        <v>0</v>
      </c>
      <c r="M48" s="18">
        <f>I48-K48-L48</f>
        <v>0</v>
      </c>
      <c r="N48" s="3"/>
    </row>
    <row r="49" spans="2:14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2:13" ht="15.75" customHeight="1">
      <c r="B50" s="55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4" ht="15.75" customHeight="1">
      <c r="B51" s="192" t="s">
        <v>15</v>
      </c>
      <c r="C51" s="195" t="s">
        <v>16</v>
      </c>
      <c r="D51" s="196"/>
      <c r="E51" s="11"/>
      <c r="F51" s="195" t="s">
        <v>37</v>
      </c>
      <c r="G51" s="196"/>
      <c r="H51" s="197"/>
      <c r="I51" s="195" t="s">
        <v>37</v>
      </c>
      <c r="J51" s="196"/>
      <c r="K51" s="196"/>
      <c r="L51" s="196"/>
      <c r="M51" s="196"/>
      <c r="N51" s="197"/>
    </row>
    <row r="52" spans="2:14" ht="15.75" customHeight="1">
      <c r="B52" s="193"/>
      <c r="C52" s="198" t="s">
        <v>18</v>
      </c>
      <c r="D52" s="198" t="s">
        <v>18</v>
      </c>
      <c r="E52" s="198" t="s">
        <v>18</v>
      </c>
      <c r="F52" s="192" t="s">
        <v>19</v>
      </c>
      <c r="G52" s="195" t="s">
        <v>20</v>
      </c>
      <c r="H52" s="197"/>
      <c r="I52" s="192" t="s">
        <v>21</v>
      </c>
      <c r="J52" s="192" t="s">
        <v>95</v>
      </c>
      <c r="K52" s="192" t="s">
        <v>22</v>
      </c>
      <c r="L52" s="192" t="s">
        <v>23</v>
      </c>
      <c r="M52" s="200" t="s">
        <v>24</v>
      </c>
      <c r="N52" s="192" t="s">
        <v>25</v>
      </c>
    </row>
    <row r="53" spans="2:14" ht="30.75">
      <c r="B53" s="194"/>
      <c r="C53" s="199"/>
      <c r="D53" s="199"/>
      <c r="E53" s="199"/>
      <c r="F53" s="194"/>
      <c r="G53" s="14" t="s">
        <v>26</v>
      </c>
      <c r="H53" s="14" t="s">
        <v>27</v>
      </c>
      <c r="I53" s="194"/>
      <c r="J53" s="209"/>
      <c r="K53" s="194"/>
      <c r="L53" s="194"/>
      <c r="M53" s="201"/>
      <c r="N53" s="194"/>
    </row>
    <row r="54" spans="2:14" ht="36" customHeight="1">
      <c r="B54" s="15" t="s">
        <v>109</v>
      </c>
      <c r="C54" s="16" t="s">
        <v>28</v>
      </c>
      <c r="D54" s="38" t="s">
        <v>52</v>
      </c>
      <c r="E54" s="210" t="s">
        <v>91</v>
      </c>
      <c r="F54" s="26" t="s">
        <v>38</v>
      </c>
      <c r="G54" s="27" t="s">
        <v>39</v>
      </c>
      <c r="H54" s="14"/>
      <c r="I54" s="18">
        <v>345</v>
      </c>
      <c r="J54" s="18"/>
      <c r="K54" s="18">
        <v>345</v>
      </c>
      <c r="L54" s="171">
        <f>I54*0.1</f>
        <v>34.5</v>
      </c>
      <c r="M54" s="18">
        <v>0</v>
      </c>
      <c r="N54" s="12"/>
    </row>
    <row r="55" spans="2:14" ht="42.75" customHeight="1">
      <c r="B55" s="19" t="s">
        <v>114</v>
      </c>
      <c r="C55" s="16" t="s">
        <v>31</v>
      </c>
      <c r="D55" s="16" t="s">
        <v>50</v>
      </c>
      <c r="E55" s="210"/>
      <c r="F55" s="26" t="s">
        <v>38</v>
      </c>
      <c r="G55" s="27" t="s">
        <v>39</v>
      </c>
      <c r="H55" s="14"/>
      <c r="I55" s="18">
        <v>0</v>
      </c>
      <c r="J55" s="18"/>
      <c r="K55" s="18">
        <v>0</v>
      </c>
      <c r="L55" s="171">
        <f>I55*0.1</f>
        <v>0</v>
      </c>
      <c r="M55" s="18">
        <v>0</v>
      </c>
      <c r="N55" s="12"/>
    </row>
    <row r="56" spans="2:14" ht="15">
      <c r="B56" s="43"/>
      <c r="C56" s="40"/>
      <c r="D56" s="40"/>
      <c r="E56" s="41"/>
      <c r="F56" s="44"/>
      <c r="G56" s="45"/>
      <c r="H56" s="39"/>
      <c r="I56" s="42"/>
      <c r="J56" s="42"/>
      <c r="K56" s="42"/>
      <c r="L56" s="42"/>
      <c r="M56" s="42"/>
      <c r="N56" s="32"/>
    </row>
    <row r="57" spans="2:4" ht="15">
      <c r="B57" s="6"/>
      <c r="C57" s="4" t="s">
        <v>8</v>
      </c>
      <c r="D57" s="53">
        <v>3</v>
      </c>
    </row>
    <row r="58" spans="2:14" ht="15">
      <c r="B58" s="8" t="s">
        <v>9</v>
      </c>
      <c r="L58" s="2" t="s">
        <v>10</v>
      </c>
      <c r="M58" s="9"/>
      <c r="N58" s="10" t="s">
        <v>117</v>
      </c>
    </row>
    <row r="59" spans="2:14" ht="15">
      <c r="B59" s="50" t="s">
        <v>60</v>
      </c>
      <c r="L59" s="2" t="s">
        <v>11</v>
      </c>
      <c r="M59" s="9"/>
      <c r="N59" s="6"/>
    </row>
    <row r="60" spans="2:5" ht="15">
      <c r="B60" s="2" t="s">
        <v>12</v>
      </c>
      <c r="E60" s="51" t="s">
        <v>45</v>
      </c>
    </row>
    <row r="61" spans="2:14" ht="15">
      <c r="B61" s="191" t="s">
        <v>13</v>
      </c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</row>
    <row r="62" ht="15">
      <c r="B62" s="52" t="s">
        <v>14</v>
      </c>
    </row>
    <row r="63" spans="2:14" ht="15">
      <c r="B63" s="192" t="s">
        <v>15</v>
      </c>
      <c r="C63" s="195" t="s">
        <v>16</v>
      </c>
      <c r="D63" s="196"/>
      <c r="E63" s="11"/>
      <c r="F63" s="195" t="s">
        <v>17</v>
      </c>
      <c r="G63" s="196"/>
      <c r="H63" s="196"/>
      <c r="I63" s="196"/>
      <c r="J63" s="196"/>
      <c r="K63" s="196"/>
      <c r="L63" s="196"/>
      <c r="M63" s="196"/>
      <c r="N63" s="197"/>
    </row>
    <row r="64" spans="2:14" ht="15">
      <c r="B64" s="193"/>
      <c r="C64" s="198" t="s">
        <v>18</v>
      </c>
      <c r="D64" s="198" t="s">
        <v>18</v>
      </c>
      <c r="E64" s="198" t="s">
        <v>18</v>
      </c>
      <c r="F64" s="192" t="s">
        <v>19</v>
      </c>
      <c r="G64" s="195" t="s">
        <v>20</v>
      </c>
      <c r="H64" s="197"/>
      <c r="I64" s="192" t="s">
        <v>21</v>
      </c>
      <c r="J64" s="192" t="s">
        <v>95</v>
      </c>
      <c r="K64" s="192" t="s">
        <v>22</v>
      </c>
      <c r="L64" s="192" t="s">
        <v>23</v>
      </c>
      <c r="M64" s="200" t="s">
        <v>24</v>
      </c>
      <c r="N64" s="192" t="s">
        <v>25</v>
      </c>
    </row>
    <row r="65" spans="2:14" ht="30.75">
      <c r="B65" s="194"/>
      <c r="C65" s="199"/>
      <c r="D65" s="199"/>
      <c r="E65" s="199"/>
      <c r="F65" s="194"/>
      <c r="G65" s="14" t="s">
        <v>26</v>
      </c>
      <c r="H65" s="14" t="s">
        <v>27</v>
      </c>
      <c r="I65" s="194"/>
      <c r="J65" s="209"/>
      <c r="K65" s="194"/>
      <c r="L65" s="194"/>
      <c r="M65" s="201"/>
      <c r="N65" s="194"/>
    </row>
    <row r="66" spans="2:14" ht="36">
      <c r="B66" s="15" t="s">
        <v>111</v>
      </c>
      <c r="C66" s="47" t="s">
        <v>28</v>
      </c>
      <c r="D66" s="74" t="s">
        <v>48</v>
      </c>
      <c r="E66" s="232" t="s">
        <v>91</v>
      </c>
      <c r="F66" s="16" t="s">
        <v>29</v>
      </c>
      <c r="G66" s="17" t="s">
        <v>30</v>
      </c>
      <c r="H66" s="14"/>
      <c r="I66" s="18">
        <v>100</v>
      </c>
      <c r="J66" s="18"/>
      <c r="K66" s="18">
        <f>I66</f>
        <v>100</v>
      </c>
      <c r="L66" s="171">
        <f>I66*0.1</f>
        <v>10</v>
      </c>
      <c r="M66" s="18">
        <v>0</v>
      </c>
      <c r="N66" s="12"/>
    </row>
    <row r="67" spans="2:14" ht="36">
      <c r="B67" s="139" t="s">
        <v>112</v>
      </c>
      <c r="C67" s="47" t="s">
        <v>31</v>
      </c>
      <c r="D67" s="47" t="s">
        <v>50</v>
      </c>
      <c r="E67" s="236"/>
      <c r="F67" s="16" t="s">
        <v>32</v>
      </c>
      <c r="G67" s="17" t="s">
        <v>30</v>
      </c>
      <c r="H67" s="14"/>
      <c r="I67" s="18">
        <v>83</v>
      </c>
      <c r="J67" s="18"/>
      <c r="K67" s="18">
        <v>83</v>
      </c>
      <c r="L67" s="171">
        <f>I67*0.1</f>
        <v>8.3</v>
      </c>
      <c r="M67" s="18">
        <v>0</v>
      </c>
      <c r="N67" s="12"/>
    </row>
    <row r="68" spans="2:14" ht="24">
      <c r="B68" s="139"/>
      <c r="C68" s="47"/>
      <c r="D68" s="47"/>
      <c r="E68" s="236"/>
      <c r="F68" s="16" t="s">
        <v>33</v>
      </c>
      <c r="G68" s="17" t="s">
        <v>30</v>
      </c>
      <c r="H68" s="14"/>
      <c r="I68" s="18">
        <v>63.5</v>
      </c>
      <c r="J68" s="18"/>
      <c r="K68" s="18">
        <f>I68</f>
        <v>63.5</v>
      </c>
      <c r="L68" s="171">
        <f>I68*0.1</f>
        <v>6.3500000000000005</v>
      </c>
      <c r="M68" s="18">
        <v>0</v>
      </c>
      <c r="N68" s="12"/>
    </row>
    <row r="69" spans="2:14" ht="48">
      <c r="B69" s="139"/>
      <c r="C69" s="47"/>
      <c r="D69" s="47"/>
      <c r="E69" s="233"/>
      <c r="F69" s="20" t="s">
        <v>120</v>
      </c>
      <c r="G69" s="21" t="s">
        <v>35</v>
      </c>
      <c r="H69" s="3"/>
      <c r="I69" s="22">
        <v>0</v>
      </c>
      <c r="J69" s="22"/>
      <c r="K69" s="18">
        <f>I69</f>
        <v>0</v>
      </c>
      <c r="L69" s="171">
        <f>I69*0.1</f>
        <v>0</v>
      </c>
      <c r="M69" s="18">
        <f>I69-K69-L69</f>
        <v>0</v>
      </c>
      <c r="N69" s="3"/>
    </row>
    <row r="70" spans="2:14" ht="1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2:13" ht="15">
      <c r="B71" s="52" t="s">
        <v>36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4" ht="15">
      <c r="B72" s="192" t="s">
        <v>15</v>
      </c>
      <c r="C72" s="195" t="s">
        <v>16</v>
      </c>
      <c r="D72" s="196"/>
      <c r="E72" s="11"/>
      <c r="F72" s="195" t="s">
        <v>37</v>
      </c>
      <c r="G72" s="196"/>
      <c r="H72" s="197"/>
      <c r="I72" s="195" t="s">
        <v>37</v>
      </c>
      <c r="J72" s="196"/>
      <c r="K72" s="196"/>
      <c r="L72" s="196"/>
      <c r="M72" s="196"/>
      <c r="N72" s="197"/>
    </row>
    <row r="73" spans="2:14" ht="15">
      <c r="B73" s="193"/>
      <c r="C73" s="198" t="s">
        <v>18</v>
      </c>
      <c r="D73" s="198" t="s">
        <v>18</v>
      </c>
      <c r="E73" s="198" t="s">
        <v>18</v>
      </c>
      <c r="F73" s="192" t="s">
        <v>19</v>
      </c>
      <c r="G73" s="195" t="s">
        <v>20</v>
      </c>
      <c r="H73" s="197"/>
      <c r="I73" s="192" t="s">
        <v>21</v>
      </c>
      <c r="J73" s="192" t="s">
        <v>95</v>
      </c>
      <c r="K73" s="192" t="s">
        <v>22</v>
      </c>
      <c r="L73" s="192" t="s">
        <v>23</v>
      </c>
      <c r="M73" s="200" t="s">
        <v>24</v>
      </c>
      <c r="N73" s="192" t="s">
        <v>25</v>
      </c>
    </row>
    <row r="74" spans="2:14" ht="30.75">
      <c r="B74" s="194"/>
      <c r="C74" s="199"/>
      <c r="D74" s="199"/>
      <c r="E74" s="199"/>
      <c r="F74" s="194"/>
      <c r="G74" s="14" t="s">
        <v>26</v>
      </c>
      <c r="H74" s="14" t="s">
        <v>27</v>
      </c>
      <c r="I74" s="194"/>
      <c r="J74" s="209"/>
      <c r="K74" s="194"/>
      <c r="L74" s="194"/>
      <c r="M74" s="201"/>
      <c r="N74" s="194"/>
    </row>
    <row r="75" spans="2:14" ht="36">
      <c r="B75" s="15" t="s">
        <v>111</v>
      </c>
      <c r="C75" s="47" t="s">
        <v>28</v>
      </c>
      <c r="D75" s="179" t="s">
        <v>52</v>
      </c>
      <c r="E75" s="210" t="s">
        <v>91</v>
      </c>
      <c r="F75" s="26" t="s">
        <v>38</v>
      </c>
      <c r="G75" s="27" t="s">
        <v>39</v>
      </c>
      <c r="H75" s="14"/>
      <c r="I75" s="18">
        <v>44</v>
      </c>
      <c r="J75" s="18"/>
      <c r="K75" s="18">
        <v>43</v>
      </c>
      <c r="L75" s="171">
        <f>I75*0.1</f>
        <v>4.4</v>
      </c>
      <c r="M75" s="18">
        <v>0</v>
      </c>
      <c r="N75" s="12"/>
    </row>
    <row r="76" spans="2:14" ht="27" customHeight="1">
      <c r="B76" s="139" t="s">
        <v>112</v>
      </c>
      <c r="C76" s="47" t="s">
        <v>31</v>
      </c>
      <c r="D76" s="47" t="s">
        <v>50</v>
      </c>
      <c r="E76" s="210"/>
      <c r="F76" s="26" t="s">
        <v>38</v>
      </c>
      <c r="G76" s="27" t="s">
        <v>39</v>
      </c>
      <c r="H76" s="14"/>
      <c r="I76" s="18">
        <v>0</v>
      </c>
      <c r="J76" s="18"/>
      <c r="K76" s="18">
        <f>I76</f>
        <v>0</v>
      </c>
      <c r="L76" s="171">
        <f>I76*0.1</f>
        <v>0</v>
      </c>
      <c r="M76" s="18">
        <v>0</v>
      </c>
      <c r="N76" s="12"/>
    </row>
    <row r="78" spans="2:11" ht="15"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2:11" ht="15">
      <c r="B79" s="28" t="s">
        <v>59</v>
      </c>
      <c r="C79" s="28" t="s">
        <v>103</v>
      </c>
      <c r="D79" s="28"/>
      <c r="E79" s="28" t="s">
        <v>40</v>
      </c>
      <c r="F79" s="28"/>
      <c r="G79" s="28" t="s">
        <v>104</v>
      </c>
      <c r="H79" s="28"/>
      <c r="I79" s="28"/>
      <c r="J79" s="28"/>
      <c r="K79" s="28"/>
    </row>
    <row r="80" spans="2:13" ht="15">
      <c r="B80" s="29">
        <f>D26</f>
        <v>0</v>
      </c>
      <c r="C80" s="28"/>
      <c r="D80" s="28"/>
      <c r="E80" s="30" t="s">
        <v>41</v>
      </c>
      <c r="F80" s="28"/>
      <c r="G80" s="30" t="s">
        <v>42</v>
      </c>
      <c r="H80" s="28"/>
      <c r="I80" s="28"/>
      <c r="J80" s="28"/>
      <c r="K80" s="28"/>
      <c r="L80" s="31"/>
      <c r="M80" s="31"/>
    </row>
    <row r="81" spans="2:13" ht="1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31"/>
      <c r="M81" s="31"/>
    </row>
    <row r="82" spans="2:13" ht="1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31"/>
      <c r="M82" s="31"/>
    </row>
    <row r="83" spans="2:13" ht="1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3"/>
      <c r="M83" s="23"/>
    </row>
    <row r="84" spans="2:13" ht="15.75" customHeight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3"/>
      <c r="M84" s="23"/>
    </row>
    <row r="85" spans="2:5" ht="15.75" customHeight="1">
      <c r="B85" s="28"/>
      <c r="C85" s="28"/>
      <c r="D85" s="28"/>
      <c r="E85" s="28"/>
    </row>
    <row r="87" ht="15">
      <c r="B87" s="28" t="s">
        <v>59</v>
      </c>
    </row>
    <row r="88" ht="83.25" customHeight="1">
      <c r="B88" s="29">
        <f>D4</f>
        <v>43830</v>
      </c>
    </row>
    <row r="89" ht="61.5" customHeight="1"/>
    <row r="94" ht="15.75" customHeight="1"/>
    <row r="95" ht="15.75" customHeight="1"/>
    <row r="97" ht="15.75" customHeight="1"/>
    <row r="102" ht="15" hidden="1"/>
    <row r="103" ht="29.25" customHeight="1" hidden="1"/>
    <row r="104" ht="15" hidden="1"/>
    <row r="105" ht="15" hidden="1"/>
    <row r="106" ht="15" hidden="1"/>
    <row r="107" ht="15" hidden="1"/>
    <row r="108" ht="15" hidden="1"/>
    <row r="109" ht="15" hidden="1"/>
  </sheetData>
  <sheetProtection/>
  <mergeCells count="147">
    <mergeCell ref="E66:E69"/>
    <mergeCell ref="B6:C6"/>
    <mergeCell ref="B7:C7"/>
    <mergeCell ref="B8:C8"/>
    <mergeCell ref="J30:J31"/>
    <mergeCell ref="S20:S22"/>
    <mergeCell ref="K73:K74"/>
    <mergeCell ref="L73:L74"/>
    <mergeCell ref="M73:M74"/>
    <mergeCell ref="N73:N74"/>
    <mergeCell ref="K52:K53"/>
    <mergeCell ref="L52:L53"/>
    <mergeCell ref="M52:M53"/>
    <mergeCell ref="N52:N53"/>
    <mergeCell ref="U18:U19"/>
    <mergeCell ref="V18:V19"/>
    <mergeCell ref="W18:W19"/>
    <mergeCell ref="N20:N22"/>
    <mergeCell ref="O20:O22"/>
    <mergeCell ref="P20:P22"/>
    <mergeCell ref="T20:T22"/>
    <mergeCell ref="U20:U22"/>
    <mergeCell ref="O17:Q17"/>
    <mergeCell ref="R17:W17"/>
    <mergeCell ref="L18:L19"/>
    <mergeCell ref="M18:M19"/>
    <mergeCell ref="N18:N19"/>
    <mergeCell ref="O18:O19"/>
    <mergeCell ref="P18:Q18"/>
    <mergeCell ref="R18:R19"/>
    <mergeCell ref="S18:S19"/>
    <mergeCell ref="T18:T19"/>
    <mergeCell ref="K10:K14"/>
    <mergeCell ref="L10:L14"/>
    <mergeCell ref="N10:N14"/>
    <mergeCell ref="M12:M14"/>
    <mergeCell ref="K17:K19"/>
    <mergeCell ref="L17:M17"/>
    <mergeCell ref="R8:R9"/>
    <mergeCell ref="S8:S9"/>
    <mergeCell ref="T8:T9"/>
    <mergeCell ref="U8:U9"/>
    <mergeCell ref="V8:V9"/>
    <mergeCell ref="W8:W9"/>
    <mergeCell ref="G73:H73"/>
    <mergeCell ref="K5:W5"/>
    <mergeCell ref="K7:K9"/>
    <mergeCell ref="L7:M7"/>
    <mergeCell ref="O7:W7"/>
    <mergeCell ref="L8:L9"/>
    <mergeCell ref="M8:M9"/>
    <mergeCell ref="N8:N9"/>
    <mergeCell ref="O8:O9"/>
    <mergeCell ref="P8:Q8"/>
    <mergeCell ref="J73:J74"/>
    <mergeCell ref="E75:E76"/>
    <mergeCell ref="B72:B74"/>
    <mergeCell ref="C72:D72"/>
    <mergeCell ref="F72:H72"/>
    <mergeCell ref="I72:N72"/>
    <mergeCell ref="C73:C74"/>
    <mergeCell ref="D73:D74"/>
    <mergeCell ref="E73:E74"/>
    <mergeCell ref="F73:F74"/>
    <mergeCell ref="B63:B65"/>
    <mergeCell ref="C63:D63"/>
    <mergeCell ref="C64:C65"/>
    <mergeCell ref="I73:I74"/>
    <mergeCell ref="L64:L65"/>
    <mergeCell ref="D64:D65"/>
    <mergeCell ref="E64:E65"/>
    <mergeCell ref="F64:F65"/>
    <mergeCell ref="G64:H64"/>
    <mergeCell ref="M64:M65"/>
    <mergeCell ref="N64:N65"/>
    <mergeCell ref="F63:N63"/>
    <mergeCell ref="G52:H52"/>
    <mergeCell ref="I52:I53"/>
    <mergeCell ref="J64:J65"/>
    <mergeCell ref="J52:J53"/>
    <mergeCell ref="I64:I65"/>
    <mergeCell ref="K64:K65"/>
    <mergeCell ref="B61:N61"/>
    <mergeCell ref="B51:B53"/>
    <mergeCell ref="C51:D51"/>
    <mergeCell ref="F51:H51"/>
    <mergeCell ref="I51:N51"/>
    <mergeCell ref="C52:C53"/>
    <mergeCell ref="D52:D53"/>
    <mergeCell ref="E52:E53"/>
    <mergeCell ref="F52:F53"/>
    <mergeCell ref="G42:H42"/>
    <mergeCell ref="I42:I43"/>
    <mergeCell ref="K42:K43"/>
    <mergeCell ref="J42:J43"/>
    <mergeCell ref="E54:E55"/>
    <mergeCell ref="E44:E48"/>
    <mergeCell ref="B41:B43"/>
    <mergeCell ref="C41:D41"/>
    <mergeCell ref="F41:N41"/>
    <mergeCell ref="C42:C43"/>
    <mergeCell ref="D42:D43"/>
    <mergeCell ref="E42:E43"/>
    <mergeCell ref="F42:F43"/>
    <mergeCell ref="L42:L43"/>
    <mergeCell ref="M42:M43"/>
    <mergeCell ref="N42:N43"/>
    <mergeCell ref="K30:K31"/>
    <mergeCell ref="L30:L31"/>
    <mergeCell ref="M30:M31"/>
    <mergeCell ref="N30:N31"/>
    <mergeCell ref="E32:E33"/>
    <mergeCell ref="B39:N39"/>
    <mergeCell ref="B29:B31"/>
    <mergeCell ref="C29:D29"/>
    <mergeCell ref="F29:H29"/>
    <mergeCell ref="I29:N29"/>
    <mergeCell ref="C30:C31"/>
    <mergeCell ref="D30:D31"/>
    <mergeCell ref="E30:E31"/>
    <mergeCell ref="F30:F31"/>
    <mergeCell ref="G30:H30"/>
    <mergeCell ref="I30:I31"/>
    <mergeCell ref="Z20:Z21"/>
    <mergeCell ref="AA20:AA21"/>
    <mergeCell ref="E22:E26"/>
    <mergeCell ref="B23:B26"/>
    <mergeCell ref="C23:C26"/>
    <mergeCell ref="D23:D26"/>
    <mergeCell ref="Q20:Q22"/>
    <mergeCell ref="R20:R22"/>
    <mergeCell ref="W20:W22"/>
    <mergeCell ref="J20:J21"/>
    <mergeCell ref="E20:E21"/>
    <mergeCell ref="F20:F21"/>
    <mergeCell ref="X20:X21"/>
    <mergeCell ref="Y20:Y21"/>
    <mergeCell ref="K20:K21"/>
    <mergeCell ref="L20:L21"/>
    <mergeCell ref="M20:M21"/>
    <mergeCell ref="G20:H20"/>
    <mergeCell ref="I20:I21"/>
    <mergeCell ref="V20:V22"/>
    <mergeCell ref="B19:B21"/>
    <mergeCell ref="C19:D19"/>
    <mergeCell ref="C20:C21"/>
    <mergeCell ref="D20:D21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54" r:id="rId1"/>
  <rowBreaks count="2" manualBreakCount="2">
    <brk id="27" max="13" man="1"/>
    <brk id="8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85"/>
  <sheetViews>
    <sheetView view="pageBreakPreview" zoomScale="70" zoomScaleSheetLayoutView="70" zoomScalePageLayoutView="0" workbookViewId="0" topLeftCell="A1">
      <selection activeCell="E6" sqref="E6:H6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2.7109375" style="1" customWidth="1"/>
    <col min="5" max="5" width="14.7109375" style="1" customWidth="1"/>
    <col min="6" max="6" width="62.8515625" style="1" customWidth="1"/>
    <col min="7" max="7" width="11.00390625" style="1" customWidth="1"/>
    <col min="8" max="8" width="7.7109375" style="1" customWidth="1"/>
    <col min="9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7" s="109" customFormat="1" ht="21">
      <c r="D2" s="108" t="str">
        <f>'свод школы'!D2</f>
        <v>Отчет о выполнении муниципального задания №</v>
      </c>
      <c r="G2" s="133">
        <v>40</v>
      </c>
    </row>
    <row r="3" s="109" customFormat="1" ht="21">
      <c r="D3" s="132" t="str">
        <f>'свод школы'!D3</f>
        <v>на 2019 год </v>
      </c>
    </row>
    <row r="4" spans="3:5" s="109" customFormat="1" ht="21">
      <c r="C4" s="134" t="s">
        <v>0</v>
      </c>
      <c r="D4" s="284">
        <v>43830</v>
      </c>
      <c r="E4" s="284"/>
    </row>
    <row r="5" spans="3:7" ht="21">
      <c r="C5" s="109"/>
      <c r="D5" s="109"/>
      <c r="E5" s="109"/>
      <c r="F5" s="109"/>
      <c r="G5" s="109"/>
    </row>
    <row r="6" spans="2:8" ht="42.75" customHeight="1">
      <c r="B6" s="188" t="s">
        <v>1</v>
      </c>
      <c r="C6" s="188"/>
      <c r="D6" s="188"/>
      <c r="E6" s="302" t="s">
        <v>64</v>
      </c>
      <c r="F6" s="302"/>
      <c r="G6" s="302"/>
      <c r="H6" s="302"/>
    </row>
    <row r="7" spans="2:8" ht="20.25" customHeight="1">
      <c r="B7" s="188" t="s">
        <v>2</v>
      </c>
      <c r="C7" s="188"/>
      <c r="D7" s="188"/>
      <c r="E7" s="188" t="s">
        <v>3</v>
      </c>
      <c r="F7" s="188"/>
      <c r="G7" s="188"/>
      <c r="H7" s="188"/>
    </row>
    <row r="8" spans="2:10" ht="24" customHeight="1">
      <c r="B8" s="188" t="s">
        <v>4</v>
      </c>
      <c r="C8" s="188"/>
      <c r="D8" s="188"/>
      <c r="E8" s="188" t="s">
        <v>43</v>
      </c>
      <c r="F8" s="188"/>
      <c r="G8" s="188"/>
      <c r="H8" s="188"/>
      <c r="I8" s="188"/>
      <c r="J8" s="144"/>
    </row>
    <row r="9" spans="2:4" ht="15">
      <c r="B9" s="1" t="s">
        <v>5</v>
      </c>
      <c r="D9" s="1" t="str">
        <f>'свод школы'!D9</f>
        <v>годовая</v>
      </c>
    </row>
    <row r="10" ht="15">
      <c r="C10" s="1" t="s">
        <v>6</v>
      </c>
    </row>
    <row r="12" spans="2:7" ht="15">
      <c r="B12" s="6"/>
      <c r="C12" s="2" t="s">
        <v>7</v>
      </c>
      <c r="G12" s="7"/>
    </row>
    <row r="13" spans="2:4" ht="15">
      <c r="B13" s="6"/>
      <c r="C13" s="4" t="s">
        <v>8</v>
      </c>
      <c r="D13" s="35">
        <v>1</v>
      </c>
    </row>
    <row r="14" spans="2:14" ht="15">
      <c r="B14" s="8" t="s">
        <v>9</v>
      </c>
      <c r="L14" s="2" t="s">
        <v>10</v>
      </c>
      <c r="M14" s="9"/>
      <c r="N14" s="10" t="s">
        <v>115</v>
      </c>
    </row>
    <row r="15" spans="2:14" ht="15">
      <c r="B15" s="36" t="s">
        <v>44</v>
      </c>
      <c r="L15" s="2" t="s">
        <v>11</v>
      </c>
      <c r="M15" s="9"/>
      <c r="N15" s="6"/>
    </row>
    <row r="16" spans="2:5" ht="15">
      <c r="B16" s="2" t="s">
        <v>12</v>
      </c>
      <c r="E16" s="34" t="s">
        <v>45</v>
      </c>
    </row>
    <row r="17" spans="2:14" ht="15.75" customHeight="1">
      <c r="B17" s="191" t="s">
        <v>13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</row>
    <row r="18" ht="15.75" customHeight="1">
      <c r="B18" s="33" t="s">
        <v>14</v>
      </c>
    </row>
    <row r="19" spans="2:14" ht="81" customHeight="1">
      <c r="B19" s="192" t="s">
        <v>15</v>
      </c>
      <c r="C19" s="195" t="s">
        <v>16</v>
      </c>
      <c r="D19" s="196"/>
      <c r="E19" s="11"/>
      <c r="F19" s="195" t="s">
        <v>17</v>
      </c>
      <c r="G19" s="196"/>
      <c r="H19" s="196"/>
      <c r="I19" s="196"/>
      <c r="J19" s="196"/>
      <c r="K19" s="196"/>
      <c r="L19" s="196"/>
      <c r="M19" s="196"/>
      <c r="N19" s="197"/>
    </row>
    <row r="20" spans="2:14" ht="63.75" customHeight="1">
      <c r="B20" s="193"/>
      <c r="C20" s="198" t="s">
        <v>18</v>
      </c>
      <c r="D20" s="198" t="s">
        <v>18</v>
      </c>
      <c r="E20" s="198" t="s">
        <v>18</v>
      </c>
      <c r="F20" s="192" t="s">
        <v>19</v>
      </c>
      <c r="G20" s="195" t="s">
        <v>20</v>
      </c>
      <c r="H20" s="197"/>
      <c r="I20" s="192" t="s">
        <v>21</v>
      </c>
      <c r="J20" s="192" t="s">
        <v>95</v>
      </c>
      <c r="K20" s="192" t="s">
        <v>22</v>
      </c>
      <c r="L20" s="192" t="s">
        <v>23</v>
      </c>
      <c r="M20" s="200" t="s">
        <v>24</v>
      </c>
      <c r="N20" s="192" t="s">
        <v>25</v>
      </c>
    </row>
    <row r="21" spans="2:14" ht="51" customHeight="1">
      <c r="B21" s="194"/>
      <c r="C21" s="199"/>
      <c r="D21" s="199"/>
      <c r="E21" s="199"/>
      <c r="F21" s="194"/>
      <c r="G21" s="14" t="s">
        <v>26</v>
      </c>
      <c r="H21" s="14" t="s">
        <v>27</v>
      </c>
      <c r="I21" s="194"/>
      <c r="J21" s="194"/>
      <c r="K21" s="194"/>
      <c r="L21" s="194"/>
      <c r="M21" s="201"/>
      <c r="N21" s="194"/>
    </row>
    <row r="22" spans="2:14" ht="54.75" customHeight="1">
      <c r="B22" s="15" t="s">
        <v>113</v>
      </c>
      <c r="C22" s="16" t="s">
        <v>28</v>
      </c>
      <c r="D22" s="13" t="s">
        <v>48</v>
      </c>
      <c r="E22" s="198" t="s">
        <v>91</v>
      </c>
      <c r="F22" s="16" t="s">
        <v>29</v>
      </c>
      <c r="G22" s="17" t="s">
        <v>30</v>
      </c>
      <c r="H22" s="14"/>
      <c r="I22" s="18">
        <v>100</v>
      </c>
      <c r="J22" s="18"/>
      <c r="K22" s="18">
        <f>I22</f>
        <v>100</v>
      </c>
      <c r="L22" s="171">
        <f>I22*0.1</f>
        <v>10</v>
      </c>
      <c r="M22" s="18">
        <v>0</v>
      </c>
      <c r="N22" s="12"/>
    </row>
    <row r="23" spans="2:14" ht="33" customHeight="1">
      <c r="B23" s="203" t="s">
        <v>114</v>
      </c>
      <c r="C23" s="206" t="s">
        <v>31</v>
      </c>
      <c r="D23" s="206" t="s">
        <v>50</v>
      </c>
      <c r="E23" s="202"/>
      <c r="F23" s="16" t="s">
        <v>32</v>
      </c>
      <c r="G23" s="17" t="s">
        <v>30</v>
      </c>
      <c r="H23" s="14"/>
      <c r="I23" s="18">
        <v>71</v>
      </c>
      <c r="J23" s="18"/>
      <c r="K23" s="18">
        <v>71</v>
      </c>
      <c r="L23" s="171">
        <f>I23*0.1</f>
        <v>7.1000000000000005</v>
      </c>
      <c r="M23" s="18">
        <v>0</v>
      </c>
      <c r="N23" s="12"/>
    </row>
    <row r="24" spans="2:14" ht="25.5" customHeight="1">
      <c r="B24" s="204"/>
      <c r="C24" s="207"/>
      <c r="D24" s="207"/>
      <c r="E24" s="202"/>
      <c r="F24" s="16" t="s">
        <v>33</v>
      </c>
      <c r="G24" s="17" t="s">
        <v>30</v>
      </c>
      <c r="H24" s="14"/>
      <c r="I24" s="18">
        <v>28</v>
      </c>
      <c r="J24" s="18"/>
      <c r="K24" s="18">
        <f>I24</f>
        <v>28</v>
      </c>
      <c r="L24" s="171">
        <f>I24*0.1</f>
        <v>2.8000000000000003</v>
      </c>
      <c r="M24" s="18">
        <v>0</v>
      </c>
      <c r="N24" s="12"/>
    </row>
    <row r="25" spans="2:14" ht="33.75" customHeight="1">
      <c r="B25" s="204"/>
      <c r="C25" s="207"/>
      <c r="D25" s="207"/>
      <c r="E25" s="202"/>
      <c r="F25" s="16" t="s">
        <v>63</v>
      </c>
      <c r="G25" s="17" t="s">
        <v>30</v>
      </c>
      <c r="H25" s="14"/>
      <c r="I25" s="18">
        <v>100</v>
      </c>
      <c r="J25" s="18"/>
      <c r="K25" s="18">
        <f>I25</f>
        <v>100</v>
      </c>
      <c r="L25" s="171">
        <f>I25*0.1</f>
        <v>10</v>
      </c>
      <c r="M25" s="18">
        <v>0</v>
      </c>
      <c r="N25" s="12"/>
    </row>
    <row r="26" spans="2:14" ht="42.75" customHeight="1">
      <c r="B26" s="205"/>
      <c r="C26" s="208"/>
      <c r="D26" s="208"/>
      <c r="E26" s="199"/>
      <c r="F26" s="20" t="s">
        <v>34</v>
      </c>
      <c r="G26" s="21" t="s">
        <v>35</v>
      </c>
      <c r="H26" s="3"/>
      <c r="I26" s="22">
        <v>0</v>
      </c>
      <c r="J26" s="22"/>
      <c r="K26" s="18">
        <f>I26</f>
        <v>0</v>
      </c>
      <c r="L26" s="171">
        <f>I26*0.1</f>
        <v>0</v>
      </c>
      <c r="M26" s="18">
        <f>I26-K26-L26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4" ht="80.25" customHeight="1">
      <c r="B29" s="192" t="s">
        <v>15</v>
      </c>
      <c r="C29" s="195" t="s">
        <v>16</v>
      </c>
      <c r="D29" s="196"/>
      <c r="E29" s="11"/>
      <c r="F29" s="195" t="s">
        <v>37</v>
      </c>
      <c r="G29" s="196"/>
      <c r="H29" s="197"/>
      <c r="I29" s="195" t="s">
        <v>37</v>
      </c>
      <c r="J29" s="196"/>
      <c r="K29" s="196"/>
      <c r="L29" s="196"/>
      <c r="M29" s="196"/>
      <c r="N29" s="197"/>
    </row>
    <row r="30" spans="2:14" ht="15" customHeight="1">
      <c r="B30" s="193"/>
      <c r="C30" s="198" t="s">
        <v>18</v>
      </c>
      <c r="D30" s="198" t="s">
        <v>18</v>
      </c>
      <c r="E30" s="198" t="s">
        <v>18</v>
      </c>
      <c r="F30" s="192" t="s">
        <v>19</v>
      </c>
      <c r="G30" s="195" t="s">
        <v>20</v>
      </c>
      <c r="H30" s="197"/>
      <c r="I30" s="192" t="s">
        <v>21</v>
      </c>
      <c r="J30" s="192" t="s">
        <v>95</v>
      </c>
      <c r="K30" s="192" t="s">
        <v>22</v>
      </c>
      <c r="L30" s="192" t="s">
        <v>23</v>
      </c>
      <c r="M30" s="200" t="s">
        <v>24</v>
      </c>
      <c r="N30" s="192" t="s">
        <v>25</v>
      </c>
    </row>
    <row r="31" spans="2:14" ht="111" customHeight="1">
      <c r="B31" s="194"/>
      <c r="C31" s="199"/>
      <c r="D31" s="199"/>
      <c r="E31" s="199"/>
      <c r="F31" s="194"/>
      <c r="G31" s="14" t="s">
        <v>26</v>
      </c>
      <c r="H31" s="14" t="s">
        <v>27</v>
      </c>
      <c r="I31" s="194"/>
      <c r="J31" s="194"/>
      <c r="K31" s="194"/>
      <c r="L31" s="194"/>
      <c r="M31" s="201"/>
      <c r="N31" s="194"/>
    </row>
    <row r="32" spans="2:14" ht="42" customHeight="1">
      <c r="B32" s="15" t="s">
        <v>113</v>
      </c>
      <c r="C32" s="16" t="s">
        <v>28</v>
      </c>
      <c r="D32" s="38" t="s">
        <v>52</v>
      </c>
      <c r="E32" s="198" t="s">
        <v>91</v>
      </c>
      <c r="F32" s="26" t="s">
        <v>38</v>
      </c>
      <c r="G32" s="27" t="s">
        <v>39</v>
      </c>
      <c r="H32" s="14"/>
      <c r="I32" s="18">
        <v>207</v>
      </c>
      <c r="J32" s="18"/>
      <c r="K32" s="18">
        <v>208</v>
      </c>
      <c r="L32" s="171">
        <f>I32*0.1</f>
        <v>20.700000000000003</v>
      </c>
      <c r="M32" s="18">
        <v>0</v>
      </c>
      <c r="N32" s="12"/>
    </row>
    <row r="33" spans="2:14" ht="61.5" customHeight="1">
      <c r="B33" s="19" t="s">
        <v>114</v>
      </c>
      <c r="C33" s="16" t="s">
        <v>31</v>
      </c>
      <c r="D33" s="16" t="s">
        <v>50</v>
      </c>
      <c r="E33" s="199"/>
      <c r="F33" s="26" t="s">
        <v>38</v>
      </c>
      <c r="G33" s="27" t="s">
        <v>39</v>
      </c>
      <c r="H33" s="14"/>
      <c r="I33" s="18">
        <v>2</v>
      </c>
      <c r="J33" s="18"/>
      <c r="K33" s="18">
        <v>2</v>
      </c>
      <c r="L33" s="171">
        <f>I33*0.1</f>
        <v>0.2</v>
      </c>
      <c r="M33" s="18">
        <v>0</v>
      </c>
      <c r="N33" s="12"/>
    </row>
    <row r="35" spans="2:4" ht="15">
      <c r="B35" s="6"/>
      <c r="C35" s="4" t="s">
        <v>8</v>
      </c>
      <c r="D35" s="56">
        <v>2</v>
      </c>
    </row>
    <row r="36" spans="2:14" ht="15">
      <c r="B36" s="8"/>
      <c r="L36" s="2" t="s">
        <v>10</v>
      </c>
      <c r="M36" s="9"/>
      <c r="N36" s="10" t="s">
        <v>116</v>
      </c>
    </row>
    <row r="37" spans="2:14" ht="15">
      <c r="B37" s="54" t="s">
        <v>53</v>
      </c>
      <c r="L37" s="2" t="s">
        <v>11</v>
      </c>
      <c r="M37" s="9"/>
      <c r="N37" s="6"/>
    </row>
    <row r="38" spans="2:5" ht="15">
      <c r="B38" s="2" t="s">
        <v>12</v>
      </c>
      <c r="E38" s="46" t="s">
        <v>62</v>
      </c>
    </row>
    <row r="39" spans="2:14" ht="15">
      <c r="B39" s="191" t="s">
        <v>13</v>
      </c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</row>
    <row r="40" ht="18.75" customHeight="1">
      <c r="B40" s="55" t="s">
        <v>14</v>
      </c>
    </row>
    <row r="41" spans="2:14" ht="15" customHeight="1">
      <c r="B41" s="192" t="s">
        <v>15</v>
      </c>
      <c r="C41" s="195" t="s">
        <v>16</v>
      </c>
      <c r="D41" s="196"/>
      <c r="E41" s="11"/>
      <c r="F41" s="195" t="s">
        <v>17</v>
      </c>
      <c r="G41" s="196"/>
      <c r="H41" s="196"/>
      <c r="I41" s="196"/>
      <c r="J41" s="196"/>
      <c r="K41" s="196"/>
      <c r="L41" s="196"/>
      <c r="M41" s="196"/>
      <c r="N41" s="197"/>
    </row>
    <row r="42" spans="2:14" ht="15.75" customHeight="1">
      <c r="B42" s="193"/>
      <c r="C42" s="198" t="s">
        <v>18</v>
      </c>
      <c r="D42" s="198" t="s">
        <v>18</v>
      </c>
      <c r="E42" s="198" t="s">
        <v>18</v>
      </c>
      <c r="F42" s="192" t="s">
        <v>19</v>
      </c>
      <c r="G42" s="195" t="s">
        <v>20</v>
      </c>
      <c r="H42" s="197"/>
      <c r="I42" s="192" t="s">
        <v>21</v>
      </c>
      <c r="J42" s="192" t="s">
        <v>95</v>
      </c>
      <c r="K42" s="192" t="s">
        <v>22</v>
      </c>
      <c r="L42" s="192" t="s">
        <v>23</v>
      </c>
      <c r="M42" s="200" t="s">
        <v>24</v>
      </c>
      <c r="N42" s="192" t="s">
        <v>25</v>
      </c>
    </row>
    <row r="43" spans="2:14" ht="30.75">
      <c r="B43" s="194"/>
      <c r="C43" s="199"/>
      <c r="D43" s="199"/>
      <c r="E43" s="199"/>
      <c r="F43" s="194"/>
      <c r="G43" s="14" t="s">
        <v>26</v>
      </c>
      <c r="H43" s="14" t="s">
        <v>27</v>
      </c>
      <c r="I43" s="194"/>
      <c r="J43" s="194"/>
      <c r="K43" s="194"/>
      <c r="L43" s="194"/>
      <c r="M43" s="201"/>
      <c r="N43" s="194"/>
    </row>
    <row r="44" spans="2:14" ht="36" customHeight="1">
      <c r="B44" s="180" t="s">
        <v>109</v>
      </c>
      <c r="C44" s="47" t="s">
        <v>28</v>
      </c>
      <c r="D44" s="74" t="s">
        <v>48</v>
      </c>
      <c r="E44" s="232" t="s">
        <v>91</v>
      </c>
      <c r="F44" s="16" t="s">
        <v>29</v>
      </c>
      <c r="G44" s="17" t="s">
        <v>30</v>
      </c>
      <c r="H44" s="14"/>
      <c r="I44" s="18">
        <v>100</v>
      </c>
      <c r="J44" s="18"/>
      <c r="K44" s="18">
        <f>I44</f>
        <v>100</v>
      </c>
      <c r="L44" s="171">
        <f>I44*0.1</f>
        <v>10</v>
      </c>
      <c r="M44" s="18">
        <v>0</v>
      </c>
      <c r="N44" s="12"/>
    </row>
    <row r="45" spans="2:14" ht="60">
      <c r="B45" s="19" t="s">
        <v>114</v>
      </c>
      <c r="C45" s="47" t="s">
        <v>31</v>
      </c>
      <c r="D45" s="47" t="s">
        <v>50</v>
      </c>
      <c r="E45" s="236"/>
      <c r="F45" s="16" t="s">
        <v>32</v>
      </c>
      <c r="G45" s="17" t="s">
        <v>30</v>
      </c>
      <c r="H45" s="14"/>
      <c r="I45" s="18">
        <v>81</v>
      </c>
      <c r="J45" s="18"/>
      <c r="K45" s="18">
        <v>81</v>
      </c>
      <c r="L45" s="171">
        <f>I45*0.1</f>
        <v>8.1</v>
      </c>
      <c r="M45" s="18">
        <v>0</v>
      </c>
      <c r="N45" s="12"/>
    </row>
    <row r="46" spans="2:14" ht="18">
      <c r="B46" s="19"/>
      <c r="C46" s="47"/>
      <c r="D46" s="47"/>
      <c r="E46" s="236"/>
      <c r="F46" s="16" t="s">
        <v>33</v>
      </c>
      <c r="G46" s="17" t="s">
        <v>30</v>
      </c>
      <c r="H46" s="14"/>
      <c r="I46" s="18">
        <v>28</v>
      </c>
      <c r="J46" s="18"/>
      <c r="K46" s="18">
        <f>I46</f>
        <v>28</v>
      </c>
      <c r="L46" s="171">
        <f>I46*0.1</f>
        <v>2.8000000000000003</v>
      </c>
      <c r="M46" s="18">
        <v>0</v>
      </c>
      <c r="N46" s="12"/>
    </row>
    <row r="47" spans="2:14" ht="24">
      <c r="B47" s="19"/>
      <c r="C47" s="47"/>
      <c r="D47" s="47"/>
      <c r="E47" s="236"/>
      <c r="F47" s="16" t="s">
        <v>63</v>
      </c>
      <c r="G47" s="17" t="s">
        <v>30</v>
      </c>
      <c r="H47" s="14"/>
      <c r="I47" s="18">
        <v>100</v>
      </c>
      <c r="J47" s="18"/>
      <c r="K47" s="18">
        <f>I47</f>
        <v>100</v>
      </c>
      <c r="L47" s="171">
        <f>I47*0.1</f>
        <v>10</v>
      </c>
      <c r="M47" s="18">
        <v>0</v>
      </c>
      <c r="N47" s="12"/>
    </row>
    <row r="48" spans="2:14" ht="41.25" customHeight="1">
      <c r="B48" s="19"/>
      <c r="C48" s="47"/>
      <c r="D48" s="47"/>
      <c r="E48" s="233"/>
      <c r="F48" s="20" t="s">
        <v>34</v>
      </c>
      <c r="G48" s="21" t="s">
        <v>35</v>
      </c>
      <c r="H48" s="3"/>
      <c r="I48" s="22">
        <v>0</v>
      </c>
      <c r="J48" s="22"/>
      <c r="K48" s="18">
        <f>I48</f>
        <v>0</v>
      </c>
      <c r="L48" s="171">
        <f>I48*0.1</f>
        <v>0</v>
      </c>
      <c r="M48" s="18">
        <f>I48-K48-L48</f>
        <v>0</v>
      </c>
      <c r="N48" s="3"/>
    </row>
    <row r="49" spans="2:14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2:13" ht="15.75" customHeight="1">
      <c r="B50" s="55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4" ht="15.75" customHeight="1">
      <c r="B51" s="192" t="s">
        <v>15</v>
      </c>
      <c r="C51" s="195" t="s">
        <v>16</v>
      </c>
      <c r="D51" s="196"/>
      <c r="E51" s="11"/>
      <c r="F51" s="195" t="s">
        <v>37</v>
      </c>
      <c r="G51" s="196"/>
      <c r="H51" s="197"/>
      <c r="I51" s="195" t="s">
        <v>37</v>
      </c>
      <c r="J51" s="196"/>
      <c r="K51" s="196"/>
      <c r="L51" s="196"/>
      <c r="M51" s="196"/>
      <c r="N51" s="197"/>
    </row>
    <row r="52" spans="2:14" ht="15.75" customHeight="1">
      <c r="B52" s="193"/>
      <c r="C52" s="198" t="s">
        <v>18</v>
      </c>
      <c r="D52" s="198" t="s">
        <v>18</v>
      </c>
      <c r="E52" s="198" t="s">
        <v>18</v>
      </c>
      <c r="F52" s="192" t="s">
        <v>19</v>
      </c>
      <c r="G52" s="195" t="s">
        <v>20</v>
      </c>
      <c r="H52" s="197"/>
      <c r="I52" s="192" t="s">
        <v>21</v>
      </c>
      <c r="J52" s="192" t="s">
        <v>95</v>
      </c>
      <c r="K52" s="192" t="s">
        <v>22</v>
      </c>
      <c r="L52" s="192" t="s">
        <v>23</v>
      </c>
      <c r="M52" s="200" t="s">
        <v>24</v>
      </c>
      <c r="N52" s="192" t="s">
        <v>25</v>
      </c>
    </row>
    <row r="53" spans="2:14" ht="30.75">
      <c r="B53" s="194"/>
      <c r="C53" s="199"/>
      <c r="D53" s="199"/>
      <c r="E53" s="199"/>
      <c r="F53" s="194"/>
      <c r="G53" s="14" t="s">
        <v>26</v>
      </c>
      <c r="H53" s="14" t="s">
        <v>27</v>
      </c>
      <c r="I53" s="194"/>
      <c r="J53" s="194"/>
      <c r="K53" s="194"/>
      <c r="L53" s="194"/>
      <c r="M53" s="201"/>
      <c r="N53" s="194"/>
    </row>
    <row r="54" spans="2:14" ht="36" customHeight="1">
      <c r="B54" s="180" t="s">
        <v>109</v>
      </c>
      <c r="C54" s="47" t="s">
        <v>28</v>
      </c>
      <c r="D54" s="179" t="s">
        <v>52</v>
      </c>
      <c r="E54" s="210" t="s">
        <v>91</v>
      </c>
      <c r="F54" s="26" t="s">
        <v>38</v>
      </c>
      <c r="G54" s="27" t="s">
        <v>39</v>
      </c>
      <c r="H54" s="14"/>
      <c r="I54" s="18">
        <v>221</v>
      </c>
      <c r="J54" s="18"/>
      <c r="K54" s="18">
        <v>224</v>
      </c>
      <c r="L54" s="171">
        <f>I54*0.1</f>
        <v>22.1</v>
      </c>
      <c r="M54" s="18">
        <v>0</v>
      </c>
      <c r="N54" s="12"/>
    </row>
    <row r="55" spans="2:14" ht="60">
      <c r="B55" s="19" t="s">
        <v>114</v>
      </c>
      <c r="C55" s="47" t="s">
        <v>31</v>
      </c>
      <c r="D55" s="47" t="s">
        <v>50</v>
      </c>
      <c r="E55" s="210"/>
      <c r="F55" s="26" t="s">
        <v>38</v>
      </c>
      <c r="G55" s="27" t="s">
        <v>39</v>
      </c>
      <c r="H55" s="14"/>
      <c r="I55" s="18">
        <v>3</v>
      </c>
      <c r="J55" s="18"/>
      <c r="K55" s="18">
        <v>3</v>
      </c>
      <c r="L55" s="171">
        <f>I55*0.1</f>
        <v>0.30000000000000004</v>
      </c>
      <c r="M55" s="18">
        <v>0</v>
      </c>
      <c r="N55" s="12"/>
    </row>
    <row r="56" spans="2:14" ht="15">
      <c r="B56" s="43"/>
      <c r="C56" s="40"/>
      <c r="D56" s="40"/>
      <c r="E56" s="41"/>
      <c r="F56" s="44"/>
      <c r="G56" s="45"/>
      <c r="H56" s="39"/>
      <c r="I56" s="42"/>
      <c r="J56" s="42"/>
      <c r="K56" s="42"/>
      <c r="L56" s="42"/>
      <c r="M56" s="42"/>
      <c r="N56" s="32"/>
    </row>
    <row r="57" spans="2:4" ht="15">
      <c r="B57" s="6"/>
      <c r="C57" s="4" t="s">
        <v>8</v>
      </c>
      <c r="D57" s="53">
        <v>3</v>
      </c>
    </row>
    <row r="58" spans="2:14" ht="15">
      <c r="B58" s="8" t="s">
        <v>9</v>
      </c>
      <c r="L58" s="2" t="s">
        <v>10</v>
      </c>
      <c r="M58" s="9"/>
      <c r="N58" s="10" t="s">
        <v>117</v>
      </c>
    </row>
    <row r="59" spans="2:14" ht="15">
      <c r="B59" s="50" t="s">
        <v>60</v>
      </c>
      <c r="L59" s="2" t="s">
        <v>11</v>
      </c>
      <c r="M59" s="9"/>
      <c r="N59" s="6"/>
    </row>
    <row r="60" spans="2:5" ht="15">
      <c r="B60" s="2" t="s">
        <v>12</v>
      </c>
      <c r="E60" s="51" t="s">
        <v>45</v>
      </c>
    </row>
    <row r="61" spans="2:14" ht="15">
      <c r="B61" s="191" t="s">
        <v>13</v>
      </c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</row>
    <row r="62" ht="15">
      <c r="B62" s="52" t="s">
        <v>14</v>
      </c>
    </row>
    <row r="63" spans="2:14" ht="15">
      <c r="B63" s="192" t="s">
        <v>15</v>
      </c>
      <c r="C63" s="195" t="s">
        <v>16</v>
      </c>
      <c r="D63" s="196"/>
      <c r="E63" s="11"/>
      <c r="F63" s="195" t="s">
        <v>17</v>
      </c>
      <c r="G63" s="196"/>
      <c r="H63" s="196"/>
      <c r="I63" s="196"/>
      <c r="J63" s="196"/>
      <c r="K63" s="196"/>
      <c r="L63" s="196"/>
      <c r="M63" s="196"/>
      <c r="N63" s="197"/>
    </row>
    <row r="64" spans="2:14" ht="15">
      <c r="B64" s="193"/>
      <c r="C64" s="198" t="s">
        <v>18</v>
      </c>
      <c r="D64" s="198" t="s">
        <v>18</v>
      </c>
      <c r="E64" s="198" t="s">
        <v>18</v>
      </c>
      <c r="F64" s="192" t="s">
        <v>19</v>
      </c>
      <c r="G64" s="195" t="s">
        <v>20</v>
      </c>
      <c r="H64" s="197"/>
      <c r="I64" s="192" t="s">
        <v>21</v>
      </c>
      <c r="J64" s="192" t="s">
        <v>95</v>
      </c>
      <c r="K64" s="192" t="s">
        <v>22</v>
      </c>
      <c r="L64" s="192" t="s">
        <v>23</v>
      </c>
      <c r="M64" s="200" t="s">
        <v>24</v>
      </c>
      <c r="N64" s="192" t="s">
        <v>25</v>
      </c>
    </row>
    <row r="65" spans="2:14" ht="30.75">
      <c r="B65" s="194"/>
      <c r="C65" s="199"/>
      <c r="D65" s="199"/>
      <c r="E65" s="199"/>
      <c r="F65" s="194"/>
      <c r="G65" s="14" t="s">
        <v>26</v>
      </c>
      <c r="H65" s="14" t="s">
        <v>27</v>
      </c>
      <c r="I65" s="194"/>
      <c r="J65" s="194"/>
      <c r="K65" s="194"/>
      <c r="L65" s="194"/>
      <c r="M65" s="201"/>
      <c r="N65" s="194"/>
    </row>
    <row r="66" spans="2:14" ht="36">
      <c r="B66" s="180" t="s">
        <v>111</v>
      </c>
      <c r="C66" s="47" t="s">
        <v>28</v>
      </c>
      <c r="D66" s="74" t="s">
        <v>48</v>
      </c>
      <c r="E66" s="232" t="s">
        <v>91</v>
      </c>
      <c r="F66" s="47" t="s">
        <v>29</v>
      </c>
      <c r="G66" s="17" t="s">
        <v>30</v>
      </c>
      <c r="H66" s="14"/>
      <c r="I66" s="18">
        <v>100</v>
      </c>
      <c r="J66" s="18"/>
      <c r="K66" s="18">
        <f>I66</f>
        <v>100</v>
      </c>
      <c r="L66" s="171">
        <f>I66*0.1</f>
        <v>10</v>
      </c>
      <c r="M66" s="18">
        <v>0</v>
      </c>
      <c r="N66" s="12"/>
    </row>
    <row r="67" spans="2:14" ht="60">
      <c r="B67" s="139" t="s">
        <v>112</v>
      </c>
      <c r="C67" s="47" t="s">
        <v>31</v>
      </c>
      <c r="D67" s="47" t="s">
        <v>50</v>
      </c>
      <c r="E67" s="236"/>
      <c r="F67" s="47" t="s">
        <v>32</v>
      </c>
      <c r="G67" s="17" t="s">
        <v>30</v>
      </c>
      <c r="H67" s="14"/>
      <c r="I67" s="18">
        <v>95</v>
      </c>
      <c r="J67" s="18"/>
      <c r="K67" s="18">
        <v>95</v>
      </c>
      <c r="L67" s="171">
        <f>I67*0.1</f>
        <v>9.5</v>
      </c>
      <c r="M67" s="18">
        <v>0</v>
      </c>
      <c r="N67" s="12"/>
    </row>
    <row r="68" spans="2:14" ht="18">
      <c r="B68" s="139"/>
      <c r="C68" s="47"/>
      <c r="D68" s="47"/>
      <c r="E68" s="236"/>
      <c r="F68" s="16" t="s">
        <v>33</v>
      </c>
      <c r="G68" s="17" t="s">
        <v>30</v>
      </c>
      <c r="H68" s="14"/>
      <c r="I68" s="18">
        <v>28</v>
      </c>
      <c r="J68" s="18"/>
      <c r="K68" s="18">
        <f>I68</f>
        <v>28</v>
      </c>
      <c r="L68" s="171">
        <f>I68*0.1</f>
        <v>2.8000000000000003</v>
      </c>
      <c r="M68" s="18">
        <v>0</v>
      </c>
      <c r="N68" s="12"/>
    </row>
    <row r="69" spans="2:14" ht="38.25" customHeight="1">
      <c r="B69" s="139"/>
      <c r="C69" s="47"/>
      <c r="D69" s="47"/>
      <c r="E69" s="233"/>
      <c r="F69" s="20" t="s">
        <v>120</v>
      </c>
      <c r="G69" s="21" t="s">
        <v>35</v>
      </c>
      <c r="H69" s="3"/>
      <c r="I69" s="22">
        <v>0</v>
      </c>
      <c r="J69" s="22"/>
      <c r="K69" s="18">
        <f>I69</f>
        <v>0</v>
      </c>
      <c r="L69" s="171">
        <f>I69*0.1</f>
        <v>0</v>
      </c>
      <c r="M69" s="18">
        <f>I69-K69-L69</f>
        <v>0</v>
      </c>
      <c r="N69" s="3"/>
    </row>
    <row r="70" spans="2:14" ht="1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2:13" ht="15">
      <c r="B71" s="52" t="s">
        <v>36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4" ht="15">
      <c r="B72" s="192" t="s">
        <v>15</v>
      </c>
      <c r="C72" s="195" t="s">
        <v>16</v>
      </c>
      <c r="D72" s="196"/>
      <c r="E72" s="11"/>
      <c r="F72" s="195" t="s">
        <v>37</v>
      </c>
      <c r="G72" s="196"/>
      <c r="H72" s="197"/>
      <c r="I72" s="195" t="s">
        <v>37</v>
      </c>
      <c r="J72" s="196"/>
      <c r="K72" s="196"/>
      <c r="L72" s="196"/>
      <c r="M72" s="196"/>
      <c r="N72" s="197"/>
    </row>
    <row r="73" spans="2:14" ht="15">
      <c r="B73" s="193"/>
      <c r="C73" s="198" t="s">
        <v>18</v>
      </c>
      <c r="D73" s="198" t="s">
        <v>18</v>
      </c>
      <c r="E73" s="198" t="s">
        <v>18</v>
      </c>
      <c r="F73" s="192" t="s">
        <v>19</v>
      </c>
      <c r="G73" s="195" t="s">
        <v>20</v>
      </c>
      <c r="H73" s="197"/>
      <c r="I73" s="192" t="s">
        <v>21</v>
      </c>
      <c r="J73" s="192" t="s">
        <v>95</v>
      </c>
      <c r="K73" s="192" t="s">
        <v>22</v>
      </c>
      <c r="L73" s="192" t="s">
        <v>23</v>
      </c>
      <c r="M73" s="200" t="s">
        <v>24</v>
      </c>
      <c r="N73" s="192" t="s">
        <v>25</v>
      </c>
    </row>
    <row r="74" spans="2:14" ht="30.75">
      <c r="B74" s="194"/>
      <c r="C74" s="199"/>
      <c r="D74" s="199"/>
      <c r="E74" s="199"/>
      <c r="F74" s="194"/>
      <c r="G74" s="14" t="s">
        <v>26</v>
      </c>
      <c r="H74" s="14" t="s">
        <v>27</v>
      </c>
      <c r="I74" s="194"/>
      <c r="J74" s="194"/>
      <c r="K74" s="194"/>
      <c r="L74" s="194"/>
      <c r="M74" s="201"/>
      <c r="N74" s="194"/>
    </row>
    <row r="75" spans="2:14" ht="36">
      <c r="B75" s="15" t="s">
        <v>111</v>
      </c>
      <c r="C75" s="16" t="s">
        <v>28</v>
      </c>
      <c r="D75" s="38" t="s">
        <v>52</v>
      </c>
      <c r="E75" s="210" t="s">
        <v>91</v>
      </c>
      <c r="F75" s="26" t="s">
        <v>38</v>
      </c>
      <c r="G75" s="27" t="s">
        <v>39</v>
      </c>
      <c r="H75" s="14"/>
      <c r="I75" s="18">
        <v>45</v>
      </c>
      <c r="J75" s="18"/>
      <c r="K75" s="18">
        <v>42</v>
      </c>
      <c r="L75" s="171">
        <f>I75*0.1</f>
        <v>4.5</v>
      </c>
      <c r="M75" s="18">
        <v>0</v>
      </c>
      <c r="N75" s="12"/>
    </row>
    <row r="76" spans="2:14" ht="60">
      <c r="B76" s="139" t="s">
        <v>112</v>
      </c>
      <c r="C76" s="16" t="s">
        <v>31</v>
      </c>
      <c r="D76" s="16" t="s">
        <v>50</v>
      </c>
      <c r="E76" s="210"/>
      <c r="F76" s="26" t="s">
        <v>38</v>
      </c>
      <c r="G76" s="27" t="s">
        <v>39</v>
      </c>
      <c r="H76" s="14"/>
      <c r="I76" s="18">
        <v>0</v>
      </c>
      <c r="J76" s="18"/>
      <c r="K76" s="18">
        <f>I76</f>
        <v>0</v>
      </c>
      <c r="L76" s="171">
        <f>I76*0.1</f>
        <v>0</v>
      </c>
      <c r="M76" s="18">
        <v>0</v>
      </c>
      <c r="N76" s="12"/>
    </row>
    <row r="78" spans="2:11" ht="15"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2:11" ht="13.5" customHeight="1"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2:13" ht="1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31"/>
      <c r="M80" s="31"/>
    </row>
    <row r="81" spans="2:13" ht="29.25" customHeight="1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31"/>
      <c r="M81" s="31"/>
    </row>
    <row r="82" spans="2:13" ht="15">
      <c r="B82" s="28" t="s">
        <v>59</v>
      </c>
      <c r="C82" s="28" t="s">
        <v>105</v>
      </c>
      <c r="D82" s="28"/>
      <c r="E82" s="28" t="s">
        <v>40</v>
      </c>
      <c r="F82" s="28"/>
      <c r="G82" s="28" t="s">
        <v>65</v>
      </c>
      <c r="H82" s="28"/>
      <c r="K82" s="28"/>
      <c r="L82" s="31"/>
      <c r="M82" s="31"/>
    </row>
    <row r="83" spans="2:13" ht="15">
      <c r="B83" s="29">
        <f>D4</f>
        <v>43830</v>
      </c>
      <c r="C83" s="28"/>
      <c r="D83" s="28"/>
      <c r="E83" s="30" t="s">
        <v>41</v>
      </c>
      <c r="F83" s="28"/>
      <c r="G83" s="30" t="s">
        <v>42</v>
      </c>
      <c r="H83" s="28"/>
      <c r="K83" s="28"/>
      <c r="L83" s="23"/>
      <c r="M83" s="23"/>
    </row>
    <row r="84" spans="2:13" ht="1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3"/>
      <c r="M84" s="23"/>
    </row>
    <row r="85" spans="2:11" ht="15">
      <c r="B85" s="28"/>
      <c r="C85" s="28"/>
      <c r="D85" s="28"/>
      <c r="E85" s="28"/>
      <c r="F85" s="28"/>
      <c r="G85" s="28"/>
      <c r="H85" s="28"/>
      <c r="I85" s="28"/>
      <c r="J85" s="28"/>
      <c r="K85" s="28"/>
    </row>
  </sheetData>
  <sheetProtection/>
  <mergeCells count="106">
    <mergeCell ref="D4:E4"/>
    <mergeCell ref="J64:J65"/>
    <mergeCell ref="J52:J53"/>
    <mergeCell ref="J42:J43"/>
    <mergeCell ref="J30:J31"/>
    <mergeCell ref="J20:J21"/>
    <mergeCell ref="E66:E69"/>
    <mergeCell ref="E44:E48"/>
    <mergeCell ref="M73:M74"/>
    <mergeCell ref="N73:N74"/>
    <mergeCell ref="E75:E76"/>
    <mergeCell ref="B72:B74"/>
    <mergeCell ref="C72:D72"/>
    <mergeCell ref="F72:H72"/>
    <mergeCell ref="I72:N72"/>
    <mergeCell ref="C73:C74"/>
    <mergeCell ref="J73:J74"/>
    <mergeCell ref="F73:F74"/>
    <mergeCell ref="G73:H73"/>
    <mergeCell ref="I73:I74"/>
    <mergeCell ref="L64:L65"/>
    <mergeCell ref="D64:D65"/>
    <mergeCell ref="E64:E65"/>
    <mergeCell ref="F64:F65"/>
    <mergeCell ref="G64:H64"/>
    <mergeCell ref="K73:K74"/>
    <mergeCell ref="L73:L74"/>
    <mergeCell ref="B63:B65"/>
    <mergeCell ref="C63:D63"/>
    <mergeCell ref="C64:C65"/>
    <mergeCell ref="D73:D74"/>
    <mergeCell ref="E73:E74"/>
    <mergeCell ref="B7:D7"/>
    <mergeCell ref="E7:H7"/>
    <mergeCell ref="I64:I65"/>
    <mergeCell ref="K64:K65"/>
    <mergeCell ref="K52:K53"/>
    <mergeCell ref="L52:L53"/>
    <mergeCell ref="M52:M53"/>
    <mergeCell ref="N52:N53"/>
    <mergeCell ref="M64:M65"/>
    <mergeCell ref="N64:N65"/>
    <mergeCell ref="F63:N63"/>
    <mergeCell ref="G52:H52"/>
    <mergeCell ref="E54:E55"/>
    <mergeCell ref="B61:N61"/>
    <mergeCell ref="B51:B53"/>
    <mergeCell ref="C51:D51"/>
    <mergeCell ref="F51:H51"/>
    <mergeCell ref="I51:N51"/>
    <mergeCell ref="C52:C53"/>
    <mergeCell ref="D52:D53"/>
    <mergeCell ref="E52:E53"/>
    <mergeCell ref="F52:F53"/>
    <mergeCell ref="I52:I53"/>
    <mergeCell ref="L42:L43"/>
    <mergeCell ref="M42:M43"/>
    <mergeCell ref="N42:N43"/>
    <mergeCell ref="G42:H42"/>
    <mergeCell ref="I42:I43"/>
    <mergeCell ref="K42:K43"/>
    <mergeCell ref="B41:B43"/>
    <mergeCell ref="C41:D41"/>
    <mergeCell ref="F41:N41"/>
    <mergeCell ref="C42:C43"/>
    <mergeCell ref="D42:D43"/>
    <mergeCell ref="E42:E43"/>
    <mergeCell ref="F42:F43"/>
    <mergeCell ref="K30:K31"/>
    <mergeCell ref="L30:L31"/>
    <mergeCell ref="M30:M31"/>
    <mergeCell ref="N30:N31"/>
    <mergeCell ref="E32:E33"/>
    <mergeCell ref="B39:N39"/>
    <mergeCell ref="B29:B31"/>
    <mergeCell ref="C29:D29"/>
    <mergeCell ref="F29:H29"/>
    <mergeCell ref="I29:N29"/>
    <mergeCell ref="C30:C31"/>
    <mergeCell ref="D30:D31"/>
    <mergeCell ref="E30:E31"/>
    <mergeCell ref="F30:F31"/>
    <mergeCell ref="G30:H30"/>
    <mergeCell ref="I30:I31"/>
    <mergeCell ref="K20:K21"/>
    <mergeCell ref="L20:L21"/>
    <mergeCell ref="M20:M21"/>
    <mergeCell ref="N20:N21"/>
    <mergeCell ref="E22:E26"/>
    <mergeCell ref="B23:B26"/>
    <mergeCell ref="C23:C26"/>
    <mergeCell ref="D23:D26"/>
    <mergeCell ref="B17:N17"/>
    <mergeCell ref="B19:B21"/>
    <mergeCell ref="C19:D19"/>
    <mergeCell ref="F19:N19"/>
    <mergeCell ref="C20:C21"/>
    <mergeCell ref="D20:D21"/>
    <mergeCell ref="E20:E21"/>
    <mergeCell ref="F20:F21"/>
    <mergeCell ref="G20:H20"/>
    <mergeCell ref="I20:I21"/>
    <mergeCell ref="B6:D6"/>
    <mergeCell ref="E6:H6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54" r:id="rId1"/>
  <rowBreaks count="1" manualBreakCount="1">
    <brk id="27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N89"/>
  <sheetViews>
    <sheetView view="pageBreakPreview" zoomScale="70" zoomScaleSheetLayoutView="70" zoomScalePageLayoutView="0" workbookViewId="0" topLeftCell="A1">
      <selection activeCell="D3" sqref="D3"/>
    </sheetView>
  </sheetViews>
  <sheetFormatPr defaultColWidth="9.140625" defaultRowHeight="12.75"/>
  <cols>
    <col min="1" max="1" width="8.8515625" style="1" customWidth="1"/>
    <col min="2" max="2" width="35.28125" style="1" customWidth="1"/>
    <col min="3" max="3" width="41.00390625" style="1" customWidth="1"/>
    <col min="4" max="4" width="41.7109375" style="1" customWidth="1"/>
    <col min="5" max="5" width="14.7109375" style="1" customWidth="1"/>
    <col min="6" max="6" width="41.140625" style="1" customWidth="1"/>
    <col min="7" max="7" width="11.00390625" style="1" customWidth="1"/>
    <col min="8" max="8" width="7.7109375" style="1" customWidth="1"/>
    <col min="9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9.140625" style="1" customWidth="1"/>
  </cols>
  <sheetData>
    <row r="2" spans="4:7" s="109" customFormat="1" ht="33" customHeight="1">
      <c r="D2" s="108" t="str">
        <f>'свод школы'!D2</f>
        <v>Отчет о выполнении муниципального задания №</v>
      </c>
      <c r="G2" s="133">
        <v>39</v>
      </c>
    </row>
    <row r="3" s="109" customFormat="1" ht="24.75" customHeight="1">
      <c r="D3" s="132" t="str">
        <f>'свод школы'!D3</f>
        <v>на 2019 год </v>
      </c>
    </row>
    <row r="4" spans="3:4" s="109" customFormat="1" ht="25.5" customHeight="1">
      <c r="C4" s="134" t="s">
        <v>0</v>
      </c>
      <c r="D4" s="281">
        <v>43830</v>
      </c>
    </row>
    <row r="6" spans="2:7" ht="42.75" customHeight="1">
      <c r="B6" s="188" t="s">
        <v>1</v>
      </c>
      <c r="C6" s="188"/>
      <c r="D6" s="302" t="s">
        <v>54</v>
      </c>
      <c r="E6" s="302"/>
      <c r="F6" s="300"/>
      <c r="G6" s="300"/>
    </row>
    <row r="7" spans="2:7" ht="24" customHeight="1">
      <c r="B7" s="188" t="s">
        <v>2</v>
      </c>
      <c r="C7" s="188"/>
      <c r="D7" s="174" t="s">
        <v>3</v>
      </c>
      <c r="E7" s="174"/>
      <c r="F7" s="174"/>
      <c r="G7" s="174"/>
    </row>
    <row r="8" spans="2:10" ht="24" customHeight="1">
      <c r="B8" s="188" t="s">
        <v>4</v>
      </c>
      <c r="C8" s="188"/>
      <c r="D8" s="174" t="s">
        <v>43</v>
      </c>
      <c r="E8" s="174"/>
      <c r="F8" s="174"/>
      <c r="G8" s="174"/>
      <c r="H8" s="174"/>
      <c r="J8" s="144"/>
    </row>
    <row r="9" spans="2:4" ht="15">
      <c r="B9" s="1" t="s">
        <v>5</v>
      </c>
      <c r="D9" s="1" t="str">
        <f>'свод школы'!D9</f>
        <v>годовая</v>
      </c>
    </row>
    <row r="10" ht="15">
      <c r="C10" s="1" t="s">
        <v>6</v>
      </c>
    </row>
    <row r="12" spans="2:7" ht="15">
      <c r="B12" s="6"/>
      <c r="C12" s="2" t="s">
        <v>7</v>
      </c>
      <c r="G12" s="7"/>
    </row>
    <row r="13" spans="2:4" ht="15">
      <c r="B13" s="6"/>
      <c r="C13" s="4" t="s">
        <v>8</v>
      </c>
      <c r="D13" s="35">
        <v>1</v>
      </c>
    </row>
    <row r="14" spans="2:14" ht="15">
      <c r="B14" s="8" t="s">
        <v>9</v>
      </c>
      <c r="L14" s="2" t="s">
        <v>10</v>
      </c>
      <c r="M14" s="9"/>
      <c r="N14" s="10" t="s">
        <v>115</v>
      </c>
    </row>
    <row r="15" spans="2:14" ht="15">
      <c r="B15" s="36" t="s">
        <v>44</v>
      </c>
      <c r="L15" s="2" t="s">
        <v>11</v>
      </c>
      <c r="M15" s="9"/>
      <c r="N15" s="6"/>
    </row>
    <row r="16" spans="2:5" ht="15">
      <c r="B16" s="2" t="s">
        <v>12</v>
      </c>
      <c r="E16" s="34" t="s">
        <v>45</v>
      </c>
    </row>
    <row r="17" spans="2:14" ht="15">
      <c r="B17" s="191" t="s">
        <v>13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</row>
    <row r="18" ht="15">
      <c r="B18" s="33" t="s">
        <v>14</v>
      </c>
    </row>
    <row r="19" spans="2:14" ht="81" customHeight="1">
      <c r="B19" s="192" t="s">
        <v>15</v>
      </c>
      <c r="C19" s="195" t="s">
        <v>16</v>
      </c>
      <c r="D19" s="196"/>
      <c r="E19" s="11"/>
      <c r="F19" s="195" t="s">
        <v>17</v>
      </c>
      <c r="G19" s="196"/>
      <c r="H19" s="196"/>
      <c r="I19" s="196"/>
      <c r="J19" s="196"/>
      <c r="K19" s="196"/>
      <c r="L19" s="196"/>
      <c r="M19" s="196"/>
      <c r="N19" s="197"/>
    </row>
    <row r="20" spans="2:14" ht="63.75" customHeight="1">
      <c r="B20" s="193"/>
      <c r="C20" s="198" t="s">
        <v>18</v>
      </c>
      <c r="D20" s="198" t="s">
        <v>18</v>
      </c>
      <c r="E20" s="198" t="s">
        <v>18</v>
      </c>
      <c r="F20" s="192" t="s">
        <v>19</v>
      </c>
      <c r="G20" s="195" t="s">
        <v>20</v>
      </c>
      <c r="H20" s="197"/>
      <c r="I20" s="192" t="s">
        <v>21</v>
      </c>
      <c r="J20" s="192" t="s">
        <v>95</v>
      </c>
      <c r="K20" s="192" t="s">
        <v>22</v>
      </c>
      <c r="L20" s="192" t="s">
        <v>23</v>
      </c>
      <c r="M20" s="200" t="s">
        <v>24</v>
      </c>
      <c r="N20" s="192" t="s">
        <v>25</v>
      </c>
    </row>
    <row r="21" spans="2:14" ht="51" customHeight="1">
      <c r="B21" s="194"/>
      <c r="C21" s="199"/>
      <c r="D21" s="199"/>
      <c r="E21" s="199"/>
      <c r="F21" s="194"/>
      <c r="G21" s="14" t="s">
        <v>26</v>
      </c>
      <c r="H21" s="14" t="s">
        <v>27</v>
      </c>
      <c r="I21" s="194"/>
      <c r="J21" s="194"/>
      <c r="K21" s="194"/>
      <c r="L21" s="194"/>
      <c r="M21" s="201"/>
      <c r="N21" s="194"/>
    </row>
    <row r="22" spans="2:14" ht="45.75" customHeight="1">
      <c r="B22" s="15" t="s">
        <v>113</v>
      </c>
      <c r="C22" s="16" t="s">
        <v>28</v>
      </c>
      <c r="D22" s="13" t="s">
        <v>48</v>
      </c>
      <c r="E22" s="198" t="s">
        <v>91</v>
      </c>
      <c r="F22" s="16" t="s">
        <v>29</v>
      </c>
      <c r="G22" s="17" t="s">
        <v>30</v>
      </c>
      <c r="H22" s="14"/>
      <c r="I22" s="18">
        <v>100</v>
      </c>
      <c r="J22" s="18"/>
      <c r="K22" s="18">
        <f>I22</f>
        <v>100</v>
      </c>
      <c r="L22" s="171">
        <f>I22*0.1</f>
        <v>10</v>
      </c>
      <c r="M22" s="18">
        <v>0</v>
      </c>
      <c r="N22" s="12"/>
    </row>
    <row r="23" spans="2:14" ht="33.75" customHeight="1">
      <c r="B23" s="203" t="s">
        <v>114</v>
      </c>
      <c r="C23" s="206" t="s">
        <v>31</v>
      </c>
      <c r="D23" s="206" t="s">
        <v>50</v>
      </c>
      <c r="E23" s="202"/>
      <c r="F23" s="16" t="s">
        <v>32</v>
      </c>
      <c r="G23" s="17" t="s">
        <v>30</v>
      </c>
      <c r="H23" s="14"/>
      <c r="I23" s="18">
        <v>87.5</v>
      </c>
      <c r="J23" s="18"/>
      <c r="K23" s="18">
        <v>87.5</v>
      </c>
      <c r="L23" s="171">
        <f>I23*0.1</f>
        <v>8.75</v>
      </c>
      <c r="M23" s="18">
        <v>0</v>
      </c>
      <c r="N23" s="12"/>
    </row>
    <row r="24" spans="2:14" ht="30" customHeight="1">
      <c r="B24" s="267"/>
      <c r="C24" s="269"/>
      <c r="D24" s="269"/>
      <c r="E24" s="202"/>
      <c r="F24" s="16" t="s">
        <v>33</v>
      </c>
      <c r="G24" s="17" t="s">
        <v>30</v>
      </c>
      <c r="H24" s="14"/>
      <c r="I24" s="18">
        <v>75</v>
      </c>
      <c r="J24" s="18"/>
      <c r="K24" s="18">
        <f>I24</f>
        <v>75</v>
      </c>
      <c r="L24" s="171">
        <f>I24*0.1</f>
        <v>7.5</v>
      </c>
      <c r="M24" s="18">
        <v>0</v>
      </c>
      <c r="N24" s="12"/>
    </row>
    <row r="25" spans="2:14" ht="44.25" customHeight="1">
      <c r="B25" s="267"/>
      <c r="C25" s="269"/>
      <c r="D25" s="269"/>
      <c r="E25" s="202"/>
      <c r="F25" s="16" t="s">
        <v>63</v>
      </c>
      <c r="G25" s="17" t="s">
        <v>30</v>
      </c>
      <c r="H25" s="14"/>
      <c r="I25" s="18">
        <v>100</v>
      </c>
      <c r="J25" s="18"/>
      <c r="K25" s="18">
        <f>I25</f>
        <v>100</v>
      </c>
      <c r="L25" s="171">
        <f>I25*0.1</f>
        <v>10</v>
      </c>
      <c r="M25" s="18">
        <v>0</v>
      </c>
      <c r="N25" s="12"/>
    </row>
    <row r="26" spans="2:14" ht="54" customHeight="1">
      <c r="B26" s="268"/>
      <c r="C26" s="270"/>
      <c r="D26" s="270"/>
      <c r="E26" s="199"/>
      <c r="F26" s="20" t="s">
        <v>34</v>
      </c>
      <c r="G26" s="21" t="s">
        <v>35</v>
      </c>
      <c r="H26" s="3"/>
      <c r="I26" s="22">
        <v>0</v>
      </c>
      <c r="J26" s="22"/>
      <c r="K26" s="18">
        <f>I26</f>
        <v>0</v>
      </c>
      <c r="L26" s="171">
        <f>I26*0.1</f>
        <v>0</v>
      </c>
      <c r="M26" s="18">
        <f>I26-K26-L26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4" ht="80.25" customHeight="1">
      <c r="B29" s="192" t="s">
        <v>15</v>
      </c>
      <c r="C29" s="195" t="s">
        <v>16</v>
      </c>
      <c r="D29" s="196"/>
      <c r="E29" s="11"/>
      <c r="F29" s="195" t="s">
        <v>37</v>
      </c>
      <c r="G29" s="196"/>
      <c r="H29" s="197"/>
      <c r="I29" s="195" t="s">
        <v>37</v>
      </c>
      <c r="J29" s="196"/>
      <c r="K29" s="196"/>
      <c r="L29" s="196"/>
      <c r="M29" s="196"/>
      <c r="N29" s="197"/>
    </row>
    <row r="30" spans="2:14" ht="15" customHeight="1">
      <c r="B30" s="193"/>
      <c r="C30" s="198" t="s">
        <v>18</v>
      </c>
      <c r="D30" s="198" t="s">
        <v>18</v>
      </c>
      <c r="E30" s="198" t="s">
        <v>18</v>
      </c>
      <c r="F30" s="192" t="s">
        <v>19</v>
      </c>
      <c r="G30" s="195" t="s">
        <v>20</v>
      </c>
      <c r="H30" s="197"/>
      <c r="I30" s="192" t="s">
        <v>21</v>
      </c>
      <c r="J30" s="192" t="s">
        <v>95</v>
      </c>
      <c r="K30" s="192" t="s">
        <v>22</v>
      </c>
      <c r="L30" s="192" t="s">
        <v>23</v>
      </c>
      <c r="M30" s="200" t="s">
        <v>24</v>
      </c>
      <c r="N30" s="192" t="s">
        <v>25</v>
      </c>
    </row>
    <row r="31" spans="2:14" ht="111" customHeight="1">
      <c r="B31" s="194"/>
      <c r="C31" s="199"/>
      <c r="D31" s="199"/>
      <c r="E31" s="199"/>
      <c r="F31" s="194"/>
      <c r="G31" s="14" t="s">
        <v>26</v>
      </c>
      <c r="H31" s="14" t="s">
        <v>27</v>
      </c>
      <c r="I31" s="194"/>
      <c r="J31" s="194"/>
      <c r="K31" s="194"/>
      <c r="L31" s="194"/>
      <c r="M31" s="201"/>
      <c r="N31" s="194"/>
    </row>
    <row r="32" spans="2:14" ht="84" customHeight="1">
      <c r="B32" s="15" t="s">
        <v>113</v>
      </c>
      <c r="C32" s="114" t="s">
        <v>28</v>
      </c>
      <c r="D32" s="113" t="s">
        <v>52</v>
      </c>
      <c r="E32" s="214" t="s">
        <v>91</v>
      </c>
      <c r="F32" s="125" t="s">
        <v>38</v>
      </c>
      <c r="G32" s="107" t="s">
        <v>39</v>
      </c>
      <c r="H32" s="115"/>
      <c r="I32" s="118">
        <v>189</v>
      </c>
      <c r="J32" s="118"/>
      <c r="K32" s="118">
        <v>183</v>
      </c>
      <c r="L32" s="171">
        <f>I32*0.1</f>
        <v>18.900000000000002</v>
      </c>
      <c r="M32" s="118">
        <v>0</v>
      </c>
      <c r="N32" s="113"/>
    </row>
    <row r="33" spans="2:14" ht="51" customHeight="1">
      <c r="B33" s="19" t="s">
        <v>114</v>
      </c>
      <c r="C33" s="114" t="s">
        <v>31</v>
      </c>
      <c r="D33" s="114" t="s">
        <v>50</v>
      </c>
      <c r="E33" s="218"/>
      <c r="F33" s="125" t="s">
        <v>38</v>
      </c>
      <c r="G33" s="107" t="s">
        <v>39</v>
      </c>
      <c r="H33" s="115"/>
      <c r="I33" s="118">
        <v>3</v>
      </c>
      <c r="J33" s="118"/>
      <c r="K33" s="118">
        <v>3</v>
      </c>
      <c r="L33" s="171">
        <f>I33*0.1</f>
        <v>0.30000000000000004</v>
      </c>
      <c r="M33" s="118">
        <v>0</v>
      </c>
      <c r="N33" s="113"/>
    </row>
    <row r="35" spans="2:4" ht="15">
      <c r="B35" s="6"/>
      <c r="C35" s="4" t="s">
        <v>8</v>
      </c>
      <c r="D35" s="56">
        <v>2</v>
      </c>
    </row>
    <row r="36" spans="2:14" ht="15">
      <c r="B36" s="8"/>
      <c r="L36" s="2" t="s">
        <v>10</v>
      </c>
      <c r="M36" s="9"/>
      <c r="N36" s="10" t="s">
        <v>58</v>
      </c>
    </row>
    <row r="37" spans="2:14" ht="15">
      <c r="B37" s="54" t="s">
        <v>53</v>
      </c>
      <c r="L37" s="2" t="s">
        <v>11</v>
      </c>
      <c r="M37" s="9"/>
      <c r="N37" s="6"/>
    </row>
    <row r="38" spans="2:5" ht="15">
      <c r="B38" s="2" t="s">
        <v>12</v>
      </c>
      <c r="E38" s="46" t="s">
        <v>62</v>
      </c>
    </row>
    <row r="39" spans="2:14" ht="15">
      <c r="B39" s="191" t="s">
        <v>13</v>
      </c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</row>
    <row r="40" ht="18.75" customHeight="1">
      <c r="B40" s="55" t="s">
        <v>14</v>
      </c>
    </row>
    <row r="41" spans="2:14" ht="15" customHeight="1">
      <c r="B41" s="192" t="s">
        <v>15</v>
      </c>
      <c r="C41" s="195" t="s">
        <v>16</v>
      </c>
      <c r="D41" s="196"/>
      <c r="E41" s="11"/>
      <c r="F41" s="195" t="s">
        <v>17</v>
      </c>
      <c r="G41" s="196"/>
      <c r="H41" s="196"/>
      <c r="I41" s="196"/>
      <c r="J41" s="196"/>
      <c r="K41" s="196"/>
      <c r="L41" s="196"/>
      <c r="M41" s="196"/>
      <c r="N41" s="197"/>
    </row>
    <row r="42" spans="2:14" ht="15.75" customHeight="1">
      <c r="B42" s="193"/>
      <c r="C42" s="198" t="s">
        <v>18</v>
      </c>
      <c r="D42" s="198" t="s">
        <v>18</v>
      </c>
      <c r="E42" s="198" t="s">
        <v>18</v>
      </c>
      <c r="F42" s="192" t="s">
        <v>19</v>
      </c>
      <c r="G42" s="195" t="s">
        <v>20</v>
      </c>
      <c r="H42" s="197"/>
      <c r="I42" s="192" t="s">
        <v>21</v>
      </c>
      <c r="J42" s="192" t="s">
        <v>95</v>
      </c>
      <c r="K42" s="192" t="s">
        <v>22</v>
      </c>
      <c r="L42" s="192" t="s">
        <v>23</v>
      </c>
      <c r="M42" s="200" t="s">
        <v>24</v>
      </c>
      <c r="N42" s="192" t="s">
        <v>25</v>
      </c>
    </row>
    <row r="43" spans="2:14" ht="30.75">
      <c r="B43" s="194"/>
      <c r="C43" s="199"/>
      <c r="D43" s="199"/>
      <c r="E43" s="199"/>
      <c r="F43" s="194"/>
      <c r="G43" s="14" t="s">
        <v>26</v>
      </c>
      <c r="H43" s="14" t="s">
        <v>27</v>
      </c>
      <c r="I43" s="194"/>
      <c r="J43" s="194"/>
      <c r="K43" s="194"/>
      <c r="L43" s="194"/>
      <c r="M43" s="201"/>
      <c r="N43" s="194"/>
    </row>
    <row r="44" spans="2:14" ht="36" customHeight="1">
      <c r="B44" s="15" t="s">
        <v>109</v>
      </c>
      <c r="C44" s="47" t="s">
        <v>28</v>
      </c>
      <c r="D44" s="74" t="s">
        <v>48</v>
      </c>
      <c r="E44" s="232" t="s">
        <v>91</v>
      </c>
      <c r="F44" s="16" t="s">
        <v>29</v>
      </c>
      <c r="G44" s="17" t="s">
        <v>30</v>
      </c>
      <c r="H44" s="14"/>
      <c r="I44" s="18">
        <v>100</v>
      </c>
      <c r="J44" s="18"/>
      <c r="K44" s="18">
        <f>I44</f>
        <v>100</v>
      </c>
      <c r="L44" s="171">
        <f>I44*0.1</f>
        <v>10</v>
      </c>
      <c r="M44" s="18">
        <v>0</v>
      </c>
      <c r="N44" s="12"/>
    </row>
    <row r="45" spans="2:14" ht="37.5" customHeight="1">
      <c r="B45" s="135" t="s">
        <v>114</v>
      </c>
      <c r="C45" s="37" t="s">
        <v>31</v>
      </c>
      <c r="D45" s="37" t="s">
        <v>50</v>
      </c>
      <c r="E45" s="236"/>
      <c r="F45" s="16" t="s">
        <v>32</v>
      </c>
      <c r="G45" s="17" t="s">
        <v>30</v>
      </c>
      <c r="H45" s="14"/>
      <c r="I45" s="18">
        <v>95.5</v>
      </c>
      <c r="J45" s="18"/>
      <c r="K45" s="18">
        <v>95.5</v>
      </c>
      <c r="L45" s="171">
        <f>I45*0.1</f>
        <v>9.55</v>
      </c>
      <c r="M45" s="18">
        <v>0</v>
      </c>
      <c r="N45" s="12"/>
    </row>
    <row r="46" spans="2:14" ht="37.5" customHeight="1">
      <c r="B46" s="19"/>
      <c r="C46" s="47"/>
      <c r="D46" s="47"/>
      <c r="E46" s="236"/>
      <c r="F46" s="16" t="s">
        <v>33</v>
      </c>
      <c r="G46" s="17" t="s">
        <v>30</v>
      </c>
      <c r="H46" s="14"/>
      <c r="I46" s="18">
        <v>75</v>
      </c>
      <c r="J46" s="18"/>
      <c r="K46" s="18">
        <f>I46</f>
        <v>75</v>
      </c>
      <c r="L46" s="171">
        <f>I46*0.1</f>
        <v>7.5</v>
      </c>
      <c r="M46" s="18">
        <v>0</v>
      </c>
      <c r="N46" s="12"/>
    </row>
    <row r="47" spans="2:14" ht="37.5" customHeight="1">
      <c r="B47" s="19"/>
      <c r="C47" s="47"/>
      <c r="D47" s="47"/>
      <c r="E47" s="236"/>
      <c r="F47" s="16" t="s">
        <v>63</v>
      </c>
      <c r="G47" s="17" t="s">
        <v>30</v>
      </c>
      <c r="H47" s="14"/>
      <c r="I47" s="18">
        <v>100</v>
      </c>
      <c r="J47" s="18"/>
      <c r="K47" s="18">
        <f>I47</f>
        <v>100</v>
      </c>
      <c r="L47" s="171">
        <f>I47*0.1</f>
        <v>10</v>
      </c>
      <c r="M47" s="18">
        <v>0</v>
      </c>
      <c r="N47" s="12"/>
    </row>
    <row r="48" spans="2:14" ht="46.5" customHeight="1">
      <c r="B48" s="19"/>
      <c r="C48" s="47"/>
      <c r="D48" s="47"/>
      <c r="E48" s="233"/>
      <c r="F48" s="20" t="s">
        <v>34</v>
      </c>
      <c r="G48" s="21" t="s">
        <v>35</v>
      </c>
      <c r="H48" s="3"/>
      <c r="I48" s="22">
        <v>0</v>
      </c>
      <c r="J48" s="22"/>
      <c r="K48" s="18">
        <f>I48</f>
        <v>0</v>
      </c>
      <c r="L48" s="171">
        <f>I48*0.1</f>
        <v>0</v>
      </c>
      <c r="M48" s="18">
        <f>I48-K48-L48</f>
        <v>0</v>
      </c>
      <c r="N48" s="3"/>
    </row>
    <row r="49" spans="2:14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2:13" ht="15.75" customHeight="1">
      <c r="B50" s="55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4" ht="15.75" customHeight="1">
      <c r="B51" s="192" t="s">
        <v>15</v>
      </c>
      <c r="C51" s="195" t="s">
        <v>16</v>
      </c>
      <c r="D51" s="196"/>
      <c r="E51" s="11"/>
      <c r="F51" s="195" t="s">
        <v>37</v>
      </c>
      <c r="G51" s="196"/>
      <c r="H51" s="197"/>
      <c r="I51" s="195" t="s">
        <v>37</v>
      </c>
      <c r="J51" s="196"/>
      <c r="K51" s="196"/>
      <c r="L51" s="196"/>
      <c r="M51" s="196"/>
      <c r="N51" s="197"/>
    </row>
    <row r="52" spans="2:14" ht="15.75" customHeight="1">
      <c r="B52" s="193"/>
      <c r="C52" s="198" t="s">
        <v>18</v>
      </c>
      <c r="D52" s="198" t="s">
        <v>18</v>
      </c>
      <c r="E52" s="198" t="s">
        <v>18</v>
      </c>
      <c r="F52" s="192" t="s">
        <v>19</v>
      </c>
      <c r="G52" s="195" t="s">
        <v>20</v>
      </c>
      <c r="H52" s="197"/>
      <c r="I52" s="192" t="s">
        <v>21</v>
      </c>
      <c r="J52" s="192" t="s">
        <v>95</v>
      </c>
      <c r="K52" s="192" t="s">
        <v>22</v>
      </c>
      <c r="L52" s="192" t="s">
        <v>23</v>
      </c>
      <c r="M52" s="200" t="s">
        <v>24</v>
      </c>
      <c r="N52" s="192" t="s">
        <v>25</v>
      </c>
    </row>
    <row r="53" spans="2:14" ht="30.75">
      <c r="B53" s="194"/>
      <c r="C53" s="199"/>
      <c r="D53" s="199"/>
      <c r="E53" s="199"/>
      <c r="F53" s="194"/>
      <c r="G53" s="14" t="s">
        <v>26</v>
      </c>
      <c r="H53" s="14" t="s">
        <v>27</v>
      </c>
      <c r="I53" s="194"/>
      <c r="J53" s="194"/>
      <c r="K53" s="194"/>
      <c r="L53" s="194"/>
      <c r="M53" s="201"/>
      <c r="N53" s="194"/>
    </row>
    <row r="54" spans="2:14" ht="84.75" customHeight="1">
      <c r="B54" s="19" t="s">
        <v>109</v>
      </c>
      <c r="C54" s="114" t="s">
        <v>28</v>
      </c>
      <c r="D54" s="113" t="s">
        <v>52</v>
      </c>
      <c r="E54" s="244" t="s">
        <v>91</v>
      </c>
      <c r="F54" s="125" t="s">
        <v>38</v>
      </c>
      <c r="G54" s="107" t="s">
        <v>39</v>
      </c>
      <c r="H54" s="115"/>
      <c r="I54" s="118">
        <v>194</v>
      </c>
      <c r="J54" s="118"/>
      <c r="K54" s="118">
        <v>188</v>
      </c>
      <c r="L54" s="171">
        <f>I54*0.1</f>
        <v>19.400000000000002</v>
      </c>
      <c r="M54" s="118">
        <v>0</v>
      </c>
      <c r="N54" s="12"/>
    </row>
    <row r="55" spans="2:14" ht="56.25" customHeight="1">
      <c r="B55" s="19" t="s">
        <v>114</v>
      </c>
      <c r="C55" s="114" t="s">
        <v>31</v>
      </c>
      <c r="D55" s="114" t="s">
        <v>50</v>
      </c>
      <c r="E55" s="244"/>
      <c r="F55" s="125" t="s">
        <v>38</v>
      </c>
      <c r="G55" s="107" t="s">
        <v>39</v>
      </c>
      <c r="H55" s="115"/>
      <c r="I55" s="118">
        <v>3</v>
      </c>
      <c r="J55" s="118"/>
      <c r="K55" s="118">
        <v>3</v>
      </c>
      <c r="L55" s="171">
        <f>I55*0.1</f>
        <v>0.30000000000000004</v>
      </c>
      <c r="M55" s="118">
        <v>0</v>
      </c>
      <c r="N55" s="12"/>
    </row>
    <row r="56" spans="2:14" ht="15">
      <c r="B56" s="43"/>
      <c r="C56" s="40"/>
      <c r="D56" s="40"/>
      <c r="E56" s="41"/>
      <c r="F56" s="44"/>
      <c r="G56" s="45"/>
      <c r="H56" s="39"/>
      <c r="I56" s="42"/>
      <c r="J56" s="42"/>
      <c r="K56" s="42"/>
      <c r="L56" s="42"/>
      <c r="M56" s="42"/>
      <c r="N56" s="32"/>
    </row>
    <row r="57" spans="2:4" ht="15">
      <c r="B57" s="6"/>
      <c r="C57" s="4" t="s">
        <v>8</v>
      </c>
      <c r="D57" s="53">
        <v>3</v>
      </c>
    </row>
    <row r="58" spans="2:14" ht="15">
      <c r="B58" s="8" t="s">
        <v>9</v>
      </c>
      <c r="L58" s="2" t="s">
        <v>10</v>
      </c>
      <c r="M58" s="9"/>
      <c r="N58" s="10" t="s">
        <v>61</v>
      </c>
    </row>
    <row r="59" spans="2:14" ht="15">
      <c r="B59" s="50" t="s">
        <v>60</v>
      </c>
      <c r="L59" s="2" t="s">
        <v>11</v>
      </c>
      <c r="M59" s="9"/>
      <c r="N59" s="6"/>
    </row>
    <row r="60" spans="2:5" ht="15">
      <c r="B60" s="2" t="s">
        <v>12</v>
      </c>
      <c r="E60" s="51" t="s">
        <v>45</v>
      </c>
    </row>
    <row r="61" spans="2:14" ht="15">
      <c r="B61" s="191" t="s">
        <v>13</v>
      </c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</row>
    <row r="62" ht="15">
      <c r="B62" s="52" t="s">
        <v>14</v>
      </c>
    </row>
    <row r="63" spans="2:14" ht="15">
      <c r="B63" s="192" t="s">
        <v>15</v>
      </c>
      <c r="C63" s="195" t="s">
        <v>16</v>
      </c>
      <c r="D63" s="196"/>
      <c r="E63" s="11"/>
      <c r="F63" s="195" t="s">
        <v>17</v>
      </c>
      <c r="G63" s="196"/>
      <c r="H63" s="196"/>
      <c r="I63" s="196"/>
      <c r="J63" s="196"/>
      <c r="K63" s="196"/>
      <c r="L63" s="196"/>
      <c r="M63" s="196"/>
      <c r="N63" s="197"/>
    </row>
    <row r="64" spans="2:14" ht="15">
      <c r="B64" s="193"/>
      <c r="C64" s="198" t="s">
        <v>18</v>
      </c>
      <c r="D64" s="198" t="s">
        <v>18</v>
      </c>
      <c r="E64" s="198" t="s">
        <v>18</v>
      </c>
      <c r="F64" s="192" t="s">
        <v>19</v>
      </c>
      <c r="G64" s="195" t="s">
        <v>20</v>
      </c>
      <c r="H64" s="197"/>
      <c r="I64" s="192" t="s">
        <v>21</v>
      </c>
      <c r="J64" s="192" t="s">
        <v>95</v>
      </c>
      <c r="K64" s="192" t="s">
        <v>22</v>
      </c>
      <c r="L64" s="192" t="s">
        <v>23</v>
      </c>
      <c r="M64" s="200" t="s">
        <v>24</v>
      </c>
      <c r="N64" s="192" t="s">
        <v>25</v>
      </c>
    </row>
    <row r="65" spans="2:14" ht="30.75">
      <c r="B65" s="194"/>
      <c r="C65" s="199"/>
      <c r="D65" s="199"/>
      <c r="E65" s="199"/>
      <c r="F65" s="194"/>
      <c r="G65" s="14" t="s">
        <v>26</v>
      </c>
      <c r="H65" s="14" t="s">
        <v>27</v>
      </c>
      <c r="I65" s="194"/>
      <c r="J65" s="194"/>
      <c r="K65" s="194"/>
      <c r="L65" s="194"/>
      <c r="M65" s="201"/>
      <c r="N65" s="194"/>
    </row>
    <row r="66" spans="2:14" ht="72">
      <c r="B66" s="15" t="s">
        <v>111</v>
      </c>
      <c r="C66" s="126" t="s">
        <v>28</v>
      </c>
      <c r="D66" s="126" t="s">
        <v>48</v>
      </c>
      <c r="E66" s="226" t="s">
        <v>91</v>
      </c>
      <c r="F66" s="114" t="s">
        <v>29</v>
      </c>
      <c r="G66" s="117" t="s">
        <v>30</v>
      </c>
      <c r="H66" s="115"/>
      <c r="I66" s="118">
        <v>100</v>
      </c>
      <c r="J66" s="18"/>
      <c r="K66" s="18">
        <f>I66</f>
        <v>100</v>
      </c>
      <c r="L66" s="171">
        <f>I66*0.1</f>
        <v>10</v>
      </c>
      <c r="M66" s="18">
        <v>0</v>
      </c>
      <c r="N66" s="12"/>
    </row>
    <row r="67" spans="2:14" ht="57.75" customHeight="1">
      <c r="B67" s="139" t="s">
        <v>112</v>
      </c>
      <c r="C67" s="126" t="s">
        <v>31</v>
      </c>
      <c r="D67" s="126" t="s">
        <v>50</v>
      </c>
      <c r="E67" s="227"/>
      <c r="F67" s="114" t="s">
        <v>32</v>
      </c>
      <c r="G67" s="117" t="s">
        <v>30</v>
      </c>
      <c r="H67" s="115"/>
      <c r="I67" s="118">
        <v>100</v>
      </c>
      <c r="J67" s="18"/>
      <c r="K67" s="18">
        <v>100</v>
      </c>
      <c r="L67" s="171">
        <f>I67*0.1</f>
        <v>10</v>
      </c>
      <c r="M67" s="18">
        <v>0</v>
      </c>
      <c r="N67" s="12"/>
    </row>
    <row r="68" spans="2:14" ht="52.5" customHeight="1">
      <c r="B68" s="139"/>
      <c r="C68" s="126"/>
      <c r="D68" s="126"/>
      <c r="E68" s="227"/>
      <c r="F68" s="114" t="s">
        <v>33</v>
      </c>
      <c r="G68" s="117" t="s">
        <v>30</v>
      </c>
      <c r="H68" s="115"/>
      <c r="I68" s="118">
        <v>75</v>
      </c>
      <c r="J68" s="118"/>
      <c r="K68" s="118">
        <f>I68</f>
        <v>75</v>
      </c>
      <c r="L68" s="171">
        <f>I68*0.1</f>
        <v>7.5</v>
      </c>
      <c r="M68" s="118">
        <v>0</v>
      </c>
      <c r="N68" s="12"/>
    </row>
    <row r="69" spans="2:14" ht="107.25" customHeight="1">
      <c r="B69" s="139"/>
      <c r="C69" s="126"/>
      <c r="D69" s="126"/>
      <c r="E69" s="228"/>
      <c r="F69" s="115" t="s">
        <v>120</v>
      </c>
      <c r="G69" s="120" t="s">
        <v>35</v>
      </c>
      <c r="H69" s="110"/>
      <c r="I69" s="121">
        <v>0</v>
      </c>
      <c r="J69" s="121"/>
      <c r="K69" s="118">
        <f>I69</f>
        <v>0</v>
      </c>
      <c r="L69" s="171">
        <f>I69*0.1</f>
        <v>0</v>
      </c>
      <c r="M69" s="118">
        <f>I69-K69-L69</f>
        <v>0</v>
      </c>
      <c r="N69" s="3"/>
    </row>
    <row r="70" spans="2:14" ht="1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2:13" ht="15">
      <c r="B71" s="52" t="s">
        <v>36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4" ht="15">
      <c r="B72" s="192" t="s">
        <v>15</v>
      </c>
      <c r="C72" s="195" t="s">
        <v>16</v>
      </c>
      <c r="D72" s="196"/>
      <c r="E72" s="11"/>
      <c r="F72" s="195" t="s">
        <v>37</v>
      </c>
      <c r="G72" s="196"/>
      <c r="H72" s="197"/>
      <c r="I72" s="195" t="s">
        <v>37</v>
      </c>
      <c r="J72" s="196"/>
      <c r="K72" s="196"/>
      <c r="L72" s="196"/>
      <c r="M72" s="196"/>
      <c r="N72" s="197"/>
    </row>
    <row r="73" spans="2:14" ht="15.75" customHeight="1">
      <c r="B73" s="193"/>
      <c r="C73" s="198" t="s">
        <v>18</v>
      </c>
      <c r="D73" s="198" t="s">
        <v>18</v>
      </c>
      <c r="E73" s="198" t="s">
        <v>18</v>
      </c>
      <c r="F73" s="192" t="s">
        <v>19</v>
      </c>
      <c r="G73" s="195" t="s">
        <v>20</v>
      </c>
      <c r="H73" s="197"/>
      <c r="I73" s="192" t="s">
        <v>21</v>
      </c>
      <c r="J73" s="192" t="s">
        <v>95</v>
      </c>
      <c r="K73" s="192" t="s">
        <v>22</v>
      </c>
      <c r="L73" s="192" t="s">
        <v>23</v>
      </c>
      <c r="M73" s="200" t="s">
        <v>24</v>
      </c>
      <c r="N73" s="192" t="s">
        <v>25</v>
      </c>
    </row>
    <row r="74" spans="2:14" ht="30.75">
      <c r="B74" s="194"/>
      <c r="C74" s="199"/>
      <c r="D74" s="199"/>
      <c r="E74" s="199"/>
      <c r="F74" s="194"/>
      <c r="G74" s="14" t="s">
        <v>26</v>
      </c>
      <c r="H74" s="14" t="s">
        <v>27</v>
      </c>
      <c r="I74" s="194"/>
      <c r="J74" s="194"/>
      <c r="K74" s="194"/>
      <c r="L74" s="194"/>
      <c r="M74" s="201"/>
      <c r="N74" s="194"/>
    </row>
    <row r="75" spans="2:14" ht="81" customHeight="1">
      <c r="B75" s="15" t="s">
        <v>111</v>
      </c>
      <c r="C75" s="126" t="s">
        <v>28</v>
      </c>
      <c r="D75" s="129" t="s">
        <v>52</v>
      </c>
      <c r="E75" s="244" t="s">
        <v>91</v>
      </c>
      <c r="F75" s="125" t="s">
        <v>38</v>
      </c>
      <c r="G75" s="107" t="s">
        <v>39</v>
      </c>
      <c r="H75" s="115"/>
      <c r="I75" s="118">
        <v>45</v>
      </c>
      <c r="J75" s="118"/>
      <c r="K75" s="118">
        <v>41</v>
      </c>
      <c r="L75" s="171">
        <f>I75*0.1</f>
        <v>4.5</v>
      </c>
      <c r="M75" s="118">
        <v>0</v>
      </c>
      <c r="N75" s="12"/>
    </row>
    <row r="76" spans="2:14" ht="51" customHeight="1">
      <c r="B76" s="139" t="s">
        <v>112</v>
      </c>
      <c r="C76" s="126" t="s">
        <v>31</v>
      </c>
      <c r="D76" s="126" t="s">
        <v>50</v>
      </c>
      <c r="E76" s="244"/>
      <c r="F76" s="125" t="s">
        <v>38</v>
      </c>
      <c r="G76" s="107" t="s">
        <v>39</v>
      </c>
      <c r="H76" s="115"/>
      <c r="I76" s="118">
        <v>1</v>
      </c>
      <c r="J76" s="118"/>
      <c r="K76" s="118">
        <v>1</v>
      </c>
      <c r="L76" s="171">
        <f>I76*0.1</f>
        <v>0.1</v>
      </c>
      <c r="M76" s="118">
        <v>0</v>
      </c>
      <c r="N76" s="12"/>
    </row>
    <row r="78" spans="2:11" ht="9" customHeight="1"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0" ht="15">
      <c r="A79" s="28"/>
      <c r="B79" s="28"/>
      <c r="C79" s="28"/>
      <c r="D79" s="28"/>
      <c r="E79" s="28"/>
      <c r="F79" s="28"/>
      <c r="G79" s="28"/>
      <c r="H79" s="28"/>
      <c r="I79" s="28"/>
      <c r="J79" s="28"/>
    </row>
    <row r="80" spans="2:13" ht="9" customHeight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31"/>
      <c r="M80" s="31"/>
    </row>
    <row r="81" spans="2:13" ht="29.25" customHeight="1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31"/>
      <c r="M81" s="31"/>
    </row>
    <row r="82" spans="2:13" ht="1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31"/>
      <c r="M82" s="31"/>
    </row>
    <row r="83" spans="2:13" ht="1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3"/>
      <c r="M83" s="23"/>
    </row>
    <row r="84" spans="2:13" ht="1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3"/>
      <c r="M84" s="23"/>
    </row>
    <row r="85" spans="2:11" ht="15" hidden="1"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ht="15" hidden="1"/>
    <row r="88" spans="2:8" ht="15">
      <c r="B88" s="28" t="s">
        <v>59</v>
      </c>
      <c r="C88" s="28" t="s">
        <v>106</v>
      </c>
      <c r="D88" s="28"/>
      <c r="E88" s="28" t="s">
        <v>40</v>
      </c>
      <c r="F88" s="28"/>
      <c r="G88" s="28" t="s">
        <v>107</v>
      </c>
      <c r="H88" s="28"/>
    </row>
    <row r="89" spans="2:8" ht="15">
      <c r="B89" s="29">
        <f>D4</f>
        <v>43830</v>
      </c>
      <c r="C89" s="28"/>
      <c r="D89" s="28"/>
      <c r="E89" s="30" t="s">
        <v>41</v>
      </c>
      <c r="F89" s="28"/>
      <c r="G89" s="30" t="s">
        <v>42</v>
      </c>
      <c r="H89" s="28"/>
    </row>
  </sheetData>
  <sheetProtection/>
  <mergeCells count="103">
    <mergeCell ref="E66:E69"/>
    <mergeCell ref="B6:C6"/>
    <mergeCell ref="B7:C7"/>
    <mergeCell ref="B8:C8"/>
    <mergeCell ref="D6:E6"/>
    <mergeCell ref="J20:J21"/>
    <mergeCell ref="J30:J31"/>
    <mergeCell ref="J42:J43"/>
    <mergeCell ref="J52:J53"/>
    <mergeCell ref="J64:J65"/>
    <mergeCell ref="J73:J74"/>
    <mergeCell ref="E75:E76"/>
    <mergeCell ref="E73:E74"/>
    <mergeCell ref="F73:F74"/>
    <mergeCell ref="G73:H73"/>
    <mergeCell ref="I73:I74"/>
    <mergeCell ref="K73:K74"/>
    <mergeCell ref="B72:B74"/>
    <mergeCell ref="C72:D72"/>
    <mergeCell ref="F72:H72"/>
    <mergeCell ref="I72:N72"/>
    <mergeCell ref="C73:C74"/>
    <mergeCell ref="D73:D74"/>
    <mergeCell ref="M73:M74"/>
    <mergeCell ref="N73:N74"/>
    <mergeCell ref="L73:L74"/>
    <mergeCell ref="L64:L65"/>
    <mergeCell ref="M64:M65"/>
    <mergeCell ref="N30:N31"/>
    <mergeCell ref="G42:H42"/>
    <mergeCell ref="N64:N65"/>
    <mergeCell ref="K42:K43"/>
    <mergeCell ref="L42:L43"/>
    <mergeCell ref="M42:M43"/>
    <mergeCell ref="N42:N43"/>
    <mergeCell ref="B29:B31"/>
    <mergeCell ref="C29:D29"/>
    <mergeCell ref="F29:H29"/>
    <mergeCell ref="I29:N29"/>
    <mergeCell ref="E30:E31"/>
    <mergeCell ref="D30:D31"/>
    <mergeCell ref="F30:F31"/>
    <mergeCell ref="G30:H30"/>
    <mergeCell ref="C30:C31"/>
    <mergeCell ref="B63:B65"/>
    <mergeCell ref="C63:D63"/>
    <mergeCell ref="F63:N63"/>
    <mergeCell ref="C64:C65"/>
    <mergeCell ref="D64:D65"/>
    <mergeCell ref="E64:E65"/>
    <mergeCell ref="F64:F65"/>
    <mergeCell ref="G64:H64"/>
    <mergeCell ref="I64:I65"/>
    <mergeCell ref="K64:K65"/>
    <mergeCell ref="N20:N21"/>
    <mergeCell ref="B17:N17"/>
    <mergeCell ref="B19:B21"/>
    <mergeCell ref="C19:D19"/>
    <mergeCell ref="F19:N19"/>
    <mergeCell ref="C20:C21"/>
    <mergeCell ref="D20:D21"/>
    <mergeCell ref="E20:E21"/>
    <mergeCell ref="M20:M21"/>
    <mergeCell ref="L20:L21"/>
    <mergeCell ref="F20:F21"/>
    <mergeCell ref="E22:E26"/>
    <mergeCell ref="E32:E33"/>
    <mergeCell ref="B23:B26"/>
    <mergeCell ref="C23:C26"/>
    <mergeCell ref="D23:D26"/>
    <mergeCell ref="B61:N61"/>
    <mergeCell ref="I30:I31"/>
    <mergeCell ref="K30:K31"/>
    <mergeCell ref="L30:L31"/>
    <mergeCell ref="M30:M31"/>
    <mergeCell ref="K20:K21"/>
    <mergeCell ref="I20:I21"/>
    <mergeCell ref="G20:H20"/>
    <mergeCell ref="B39:N39"/>
    <mergeCell ref="B41:B43"/>
    <mergeCell ref="C41:D41"/>
    <mergeCell ref="F41:N41"/>
    <mergeCell ref="C42:C43"/>
    <mergeCell ref="D42:D43"/>
    <mergeCell ref="E42:E43"/>
    <mergeCell ref="N52:N53"/>
    <mergeCell ref="F42:F43"/>
    <mergeCell ref="E54:E55"/>
    <mergeCell ref="B51:B53"/>
    <mergeCell ref="C51:D51"/>
    <mergeCell ref="F51:H51"/>
    <mergeCell ref="I42:I43"/>
    <mergeCell ref="E44:E48"/>
    <mergeCell ref="I52:I53"/>
    <mergeCell ref="I51:N51"/>
    <mergeCell ref="C52:C53"/>
    <mergeCell ref="D52:D53"/>
    <mergeCell ref="E52:E53"/>
    <mergeCell ref="F52:F53"/>
    <mergeCell ref="G52:H52"/>
    <mergeCell ref="K52:K53"/>
    <mergeCell ref="L52:L53"/>
    <mergeCell ref="M52:M53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47" r:id="rId1"/>
  <rowBreaks count="1" manualBreakCount="1">
    <brk id="2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87"/>
  <sheetViews>
    <sheetView view="pageBreakPreview" zoomScale="70" zoomScaleSheetLayoutView="70" zoomScalePageLayoutView="0" workbookViewId="0" topLeftCell="A1">
      <selection activeCell="B7" sqref="B7:D7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8.421875" style="1" customWidth="1"/>
    <col min="5" max="5" width="14.7109375" style="1" customWidth="1"/>
    <col min="6" max="6" width="23.00390625" style="61" customWidth="1"/>
    <col min="7" max="7" width="11.00390625" style="1" customWidth="1"/>
    <col min="8" max="8" width="7.7109375" style="1" customWidth="1"/>
    <col min="9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7" s="109" customFormat="1" ht="21">
      <c r="D2" s="108" t="str">
        <f>'свод школы'!D2</f>
        <v>Отчет о выполнении муниципального задания №</v>
      </c>
      <c r="F2" s="61"/>
      <c r="G2" s="282">
        <v>42</v>
      </c>
    </row>
    <row r="3" spans="4:6" s="109" customFormat="1" ht="21">
      <c r="D3" s="132" t="str">
        <f>'свод школы'!D3</f>
        <v>на 2019 год </v>
      </c>
      <c r="F3" s="61"/>
    </row>
    <row r="4" spans="3:6" s="109" customFormat="1" ht="21">
      <c r="C4" s="134" t="s">
        <v>0</v>
      </c>
      <c r="D4" s="281">
        <v>43830</v>
      </c>
      <c r="F4" s="61"/>
    </row>
    <row r="6" spans="2:8" ht="31.5" customHeight="1">
      <c r="B6" s="188" t="s">
        <v>1</v>
      </c>
      <c r="C6" s="188"/>
      <c r="D6" s="188"/>
      <c r="E6" s="302" t="s">
        <v>131</v>
      </c>
      <c r="F6" s="302"/>
      <c r="G6" s="302"/>
      <c r="H6" s="302"/>
    </row>
    <row r="7" spans="2:8" ht="15.75" customHeight="1">
      <c r="B7" s="188" t="s">
        <v>2</v>
      </c>
      <c r="C7" s="188"/>
      <c r="D7" s="188"/>
      <c r="E7" s="188" t="s">
        <v>3</v>
      </c>
      <c r="F7" s="188"/>
      <c r="G7" s="188"/>
      <c r="H7" s="188"/>
    </row>
    <row r="8" spans="2:10" ht="15.75" customHeight="1">
      <c r="B8" s="188" t="s">
        <v>4</v>
      </c>
      <c r="C8" s="188"/>
      <c r="D8" s="188"/>
      <c r="E8" s="188" t="s">
        <v>43</v>
      </c>
      <c r="F8" s="188"/>
      <c r="G8" s="188"/>
      <c r="H8" s="188"/>
      <c r="I8" s="188"/>
      <c r="J8" s="144"/>
    </row>
    <row r="9" spans="2:4" ht="15">
      <c r="B9" s="1" t="s">
        <v>5</v>
      </c>
      <c r="D9" s="1" t="str">
        <f>'свод школы'!D9</f>
        <v>годовая</v>
      </c>
    </row>
    <row r="10" ht="15">
      <c r="C10" s="1" t="s">
        <v>6</v>
      </c>
    </row>
    <row r="12" spans="2:7" ht="15">
      <c r="B12" s="6"/>
      <c r="C12" s="2" t="s">
        <v>7</v>
      </c>
      <c r="G12" s="7"/>
    </row>
    <row r="14" spans="2:4" ht="15">
      <c r="B14" s="6"/>
      <c r="C14" s="4" t="s">
        <v>8</v>
      </c>
      <c r="D14" s="56">
        <v>1</v>
      </c>
    </row>
    <row r="15" spans="2:14" ht="15">
      <c r="B15" s="8" t="s">
        <v>9</v>
      </c>
      <c r="L15" s="2" t="s">
        <v>10</v>
      </c>
      <c r="M15" s="9"/>
      <c r="N15" s="10" t="s">
        <v>116</v>
      </c>
    </row>
    <row r="16" spans="2:14" ht="15">
      <c r="B16" s="54" t="s">
        <v>53</v>
      </c>
      <c r="L16" s="2" t="s">
        <v>11</v>
      </c>
      <c r="M16" s="9"/>
      <c r="N16" s="6"/>
    </row>
    <row r="17" spans="2:5" ht="15">
      <c r="B17" s="2" t="s">
        <v>12</v>
      </c>
      <c r="E17" s="46" t="s">
        <v>62</v>
      </c>
    </row>
    <row r="18" spans="2:14" ht="15">
      <c r="B18" s="191" t="s">
        <v>13</v>
      </c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ht="18.75" customHeight="1">
      <c r="B19" s="55" t="s">
        <v>14</v>
      </c>
    </row>
    <row r="20" spans="2:14" ht="15" customHeight="1">
      <c r="B20" s="192" t="s">
        <v>15</v>
      </c>
      <c r="C20" s="195" t="s">
        <v>16</v>
      </c>
      <c r="D20" s="196"/>
      <c r="E20" s="11"/>
      <c r="F20" s="195" t="s">
        <v>17</v>
      </c>
      <c r="G20" s="196"/>
      <c r="H20" s="196"/>
      <c r="I20" s="196"/>
      <c r="J20" s="196"/>
      <c r="K20" s="196"/>
      <c r="L20" s="196"/>
      <c r="M20" s="196"/>
      <c r="N20" s="197"/>
    </row>
    <row r="21" spans="2:14" ht="15.75" customHeight="1">
      <c r="B21" s="193"/>
      <c r="C21" s="198" t="s">
        <v>18</v>
      </c>
      <c r="D21" s="198" t="s">
        <v>18</v>
      </c>
      <c r="E21" s="198" t="s">
        <v>18</v>
      </c>
      <c r="F21" s="232" t="s">
        <v>19</v>
      </c>
      <c r="G21" s="195" t="s">
        <v>20</v>
      </c>
      <c r="H21" s="197"/>
      <c r="I21" s="192" t="s">
        <v>21</v>
      </c>
      <c r="J21" s="192" t="s">
        <v>95</v>
      </c>
      <c r="K21" s="192" t="s">
        <v>22</v>
      </c>
      <c r="L21" s="192" t="s">
        <v>23</v>
      </c>
      <c r="M21" s="200" t="s">
        <v>24</v>
      </c>
      <c r="N21" s="192" t="s">
        <v>25</v>
      </c>
    </row>
    <row r="22" spans="2:14" ht="78" customHeight="1">
      <c r="B22" s="194"/>
      <c r="C22" s="199"/>
      <c r="D22" s="199"/>
      <c r="E22" s="199"/>
      <c r="F22" s="233"/>
      <c r="G22" s="14" t="s">
        <v>26</v>
      </c>
      <c r="H22" s="14" t="s">
        <v>27</v>
      </c>
      <c r="I22" s="194"/>
      <c r="J22" s="209"/>
      <c r="K22" s="194"/>
      <c r="L22" s="194"/>
      <c r="M22" s="201"/>
      <c r="N22" s="194"/>
    </row>
    <row r="23" spans="2:14" ht="36" customHeight="1">
      <c r="B23" s="139" t="s">
        <v>109</v>
      </c>
      <c r="C23" s="143" t="s">
        <v>28</v>
      </c>
      <c r="D23" s="143" t="s">
        <v>48</v>
      </c>
      <c r="E23" s="200" t="s">
        <v>86</v>
      </c>
      <c r="F23" s="278" t="s">
        <v>29</v>
      </c>
      <c r="G23" s="148" t="s">
        <v>30</v>
      </c>
      <c r="H23" s="14"/>
      <c r="I23" s="18">
        <v>100</v>
      </c>
      <c r="J23" s="18"/>
      <c r="K23" s="18">
        <f>I23</f>
        <v>100</v>
      </c>
      <c r="L23" s="170">
        <f>I23*0.1</f>
        <v>10</v>
      </c>
      <c r="M23" s="18">
        <v>0</v>
      </c>
      <c r="N23" s="12"/>
    </row>
    <row r="24" spans="2:14" ht="66">
      <c r="B24" s="139" t="s">
        <v>110</v>
      </c>
      <c r="C24" s="142" t="s">
        <v>31</v>
      </c>
      <c r="D24" s="142" t="s">
        <v>50</v>
      </c>
      <c r="E24" s="221"/>
      <c r="F24" s="278" t="s">
        <v>32</v>
      </c>
      <c r="G24" s="148" t="s">
        <v>30</v>
      </c>
      <c r="H24" s="14"/>
      <c r="I24" s="18">
        <v>85</v>
      </c>
      <c r="J24" s="18"/>
      <c r="K24" s="18">
        <v>85</v>
      </c>
      <c r="L24" s="170">
        <f>I24*0.1</f>
        <v>8.5</v>
      </c>
      <c r="M24" s="18">
        <v>0</v>
      </c>
      <c r="N24" s="12"/>
    </row>
    <row r="25" spans="2:14" ht="39">
      <c r="B25" s="203"/>
      <c r="C25" s="200"/>
      <c r="D25" s="200"/>
      <c r="E25" s="221"/>
      <c r="F25" s="278" t="s">
        <v>33</v>
      </c>
      <c r="G25" s="148" t="s">
        <v>30</v>
      </c>
      <c r="H25" s="14"/>
      <c r="I25" s="18">
        <v>100</v>
      </c>
      <c r="J25" s="18"/>
      <c r="K25" s="18">
        <f>I25</f>
        <v>100</v>
      </c>
      <c r="L25" s="170">
        <f>I25*0.1</f>
        <v>10</v>
      </c>
      <c r="M25" s="18">
        <v>0</v>
      </c>
      <c r="N25" s="12"/>
    </row>
    <row r="26" spans="2:14" ht="78.75">
      <c r="B26" s="222"/>
      <c r="C26" s="219"/>
      <c r="D26" s="219"/>
      <c r="E26" s="221"/>
      <c r="F26" s="278" t="s">
        <v>63</v>
      </c>
      <c r="G26" s="148" t="s">
        <v>30</v>
      </c>
      <c r="H26" s="14"/>
      <c r="I26" s="18">
        <v>100</v>
      </c>
      <c r="J26" s="18"/>
      <c r="K26" s="18">
        <f>I26</f>
        <v>100</v>
      </c>
      <c r="L26" s="170">
        <f>I26*0.1</f>
        <v>10</v>
      </c>
      <c r="M26" s="18">
        <v>0</v>
      </c>
      <c r="N26" s="12"/>
    </row>
    <row r="27" spans="2:14" ht="84" customHeight="1">
      <c r="B27" s="223"/>
      <c r="C27" s="220"/>
      <c r="D27" s="220"/>
      <c r="E27" s="201"/>
      <c r="F27" s="279" t="s">
        <v>34</v>
      </c>
      <c r="G27" s="149" t="s">
        <v>35</v>
      </c>
      <c r="H27" s="3"/>
      <c r="I27" s="22">
        <v>0</v>
      </c>
      <c r="J27" s="22"/>
      <c r="K27" s="18">
        <f>I27</f>
        <v>0</v>
      </c>
      <c r="L27" s="170">
        <f>I27*0.1</f>
        <v>0</v>
      </c>
      <c r="M27" s="18">
        <f>I27-K27-L27</f>
        <v>0</v>
      </c>
      <c r="N27" s="3"/>
    </row>
    <row r="28" spans="2:14" ht="15.75" customHeight="1">
      <c r="B28" s="23"/>
      <c r="C28" s="23"/>
      <c r="D28" s="23"/>
      <c r="E28" s="23"/>
      <c r="F28" s="69"/>
      <c r="G28" s="23"/>
      <c r="H28" s="23"/>
      <c r="I28" s="23"/>
      <c r="J28" s="23"/>
      <c r="K28" s="23"/>
      <c r="L28" s="23"/>
      <c r="M28" s="23"/>
      <c r="N28" s="23"/>
    </row>
    <row r="29" spans="2:13" ht="15.75" customHeight="1">
      <c r="B29" s="55" t="s">
        <v>36</v>
      </c>
      <c r="C29" s="24"/>
      <c r="D29" s="24"/>
      <c r="E29" s="24"/>
      <c r="F29" s="70"/>
      <c r="G29" s="24"/>
      <c r="H29" s="24"/>
      <c r="I29" s="24"/>
      <c r="J29" s="24"/>
      <c r="K29" s="24"/>
      <c r="L29" s="24"/>
      <c r="M29" s="24"/>
    </row>
    <row r="30" spans="2:14" ht="15.75" customHeight="1">
      <c r="B30" s="192" t="s">
        <v>15</v>
      </c>
      <c r="C30" s="195" t="s">
        <v>16</v>
      </c>
      <c r="D30" s="196"/>
      <c r="E30" s="11"/>
      <c r="F30" s="195" t="s">
        <v>37</v>
      </c>
      <c r="G30" s="196"/>
      <c r="H30" s="197"/>
      <c r="I30" s="195" t="s">
        <v>37</v>
      </c>
      <c r="J30" s="196"/>
      <c r="K30" s="196"/>
      <c r="L30" s="196"/>
      <c r="M30" s="196"/>
      <c r="N30" s="197"/>
    </row>
    <row r="31" spans="2:14" ht="15.75" customHeight="1">
      <c r="B31" s="193"/>
      <c r="C31" s="198" t="s">
        <v>18</v>
      </c>
      <c r="D31" s="198" t="s">
        <v>18</v>
      </c>
      <c r="E31" s="198" t="s">
        <v>18</v>
      </c>
      <c r="F31" s="232" t="s">
        <v>19</v>
      </c>
      <c r="G31" s="195" t="s">
        <v>20</v>
      </c>
      <c r="H31" s="197"/>
      <c r="I31" s="192" t="s">
        <v>21</v>
      </c>
      <c r="J31" s="192" t="s">
        <v>95</v>
      </c>
      <c r="K31" s="192" t="s">
        <v>22</v>
      </c>
      <c r="L31" s="192" t="s">
        <v>23</v>
      </c>
      <c r="M31" s="200" t="s">
        <v>24</v>
      </c>
      <c r="N31" s="192" t="s">
        <v>25</v>
      </c>
    </row>
    <row r="32" spans="2:14" ht="90.75" customHeight="1">
      <c r="B32" s="194"/>
      <c r="C32" s="199"/>
      <c r="D32" s="199"/>
      <c r="E32" s="199"/>
      <c r="F32" s="233"/>
      <c r="G32" s="14" t="s">
        <v>26</v>
      </c>
      <c r="H32" s="14" t="s">
        <v>27</v>
      </c>
      <c r="I32" s="194"/>
      <c r="J32" s="209"/>
      <c r="K32" s="194"/>
      <c r="L32" s="194"/>
      <c r="M32" s="201"/>
      <c r="N32" s="194"/>
    </row>
    <row r="33" spans="2:14" ht="69" customHeight="1">
      <c r="B33" s="139" t="s">
        <v>109</v>
      </c>
      <c r="C33" s="143" t="s">
        <v>28</v>
      </c>
      <c r="D33" s="12" t="s">
        <v>52</v>
      </c>
      <c r="E33" s="200" t="s">
        <v>86</v>
      </c>
      <c r="F33" s="71" t="s">
        <v>38</v>
      </c>
      <c r="G33" s="27" t="s">
        <v>39</v>
      </c>
      <c r="H33" s="14"/>
      <c r="I33" s="18">
        <v>21</v>
      </c>
      <c r="J33" s="18"/>
      <c r="K33" s="18">
        <v>21</v>
      </c>
      <c r="L33" s="170">
        <f>I33*0.1</f>
        <v>2.1</v>
      </c>
      <c r="M33" s="18">
        <v>0</v>
      </c>
      <c r="N33" s="12"/>
    </row>
    <row r="34" spans="2:14" ht="77.25" customHeight="1">
      <c r="B34" s="139" t="s">
        <v>110</v>
      </c>
      <c r="C34" s="143" t="s">
        <v>31</v>
      </c>
      <c r="D34" s="143" t="s">
        <v>50</v>
      </c>
      <c r="E34" s="201"/>
      <c r="F34" s="71" t="s">
        <v>38</v>
      </c>
      <c r="G34" s="27" t="s">
        <v>39</v>
      </c>
      <c r="H34" s="14"/>
      <c r="I34" s="18">
        <v>0</v>
      </c>
      <c r="J34" s="18"/>
      <c r="K34" s="18">
        <v>0</v>
      </c>
      <c r="L34" s="170">
        <f>I34*0.1</f>
        <v>0</v>
      </c>
      <c r="M34" s="18">
        <v>0</v>
      </c>
      <c r="N34" s="12"/>
    </row>
    <row r="35" spans="2:14" ht="15">
      <c r="B35" s="43"/>
      <c r="C35" s="40"/>
      <c r="D35" s="40"/>
      <c r="E35" s="41"/>
      <c r="F35" s="283"/>
      <c r="G35" s="45"/>
      <c r="H35" s="39"/>
      <c r="I35" s="42"/>
      <c r="J35" s="42"/>
      <c r="K35" s="42"/>
      <c r="L35" s="42"/>
      <c r="M35" s="42"/>
      <c r="N35" s="32"/>
    </row>
    <row r="36" spans="2:4" ht="15">
      <c r="B36" s="6"/>
      <c r="C36" s="4" t="s">
        <v>8</v>
      </c>
      <c r="D36" s="53">
        <v>2</v>
      </c>
    </row>
    <row r="37" spans="2:14" ht="15">
      <c r="B37" s="8" t="s">
        <v>9</v>
      </c>
      <c r="L37" s="2" t="s">
        <v>10</v>
      </c>
      <c r="M37" s="9"/>
      <c r="N37" s="10" t="s">
        <v>117</v>
      </c>
    </row>
    <row r="38" spans="2:14" ht="15">
      <c r="B38" s="50" t="s">
        <v>60</v>
      </c>
      <c r="L38" s="2" t="s">
        <v>11</v>
      </c>
      <c r="M38" s="9"/>
      <c r="N38" s="6"/>
    </row>
    <row r="39" spans="2:5" ht="15">
      <c r="B39" s="2" t="s">
        <v>12</v>
      </c>
      <c r="E39" s="51" t="s">
        <v>45</v>
      </c>
    </row>
    <row r="40" spans="2:14" ht="15">
      <c r="B40" s="191" t="s">
        <v>13</v>
      </c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</row>
    <row r="41" ht="15">
      <c r="B41" s="52" t="s">
        <v>14</v>
      </c>
    </row>
    <row r="42" spans="2:14" ht="15">
      <c r="B42" s="192" t="s">
        <v>15</v>
      </c>
      <c r="C42" s="195" t="s">
        <v>16</v>
      </c>
      <c r="D42" s="196"/>
      <c r="E42" s="11"/>
      <c r="F42" s="195" t="s">
        <v>17</v>
      </c>
      <c r="G42" s="196"/>
      <c r="H42" s="196"/>
      <c r="I42" s="196"/>
      <c r="J42" s="196"/>
      <c r="K42" s="196"/>
      <c r="L42" s="196"/>
      <c r="M42" s="196"/>
      <c r="N42" s="197"/>
    </row>
    <row r="43" spans="2:14" ht="15">
      <c r="B43" s="193"/>
      <c r="C43" s="198" t="s">
        <v>18</v>
      </c>
      <c r="D43" s="198" t="s">
        <v>18</v>
      </c>
      <c r="E43" s="198" t="s">
        <v>18</v>
      </c>
      <c r="F43" s="232" t="s">
        <v>19</v>
      </c>
      <c r="G43" s="195" t="s">
        <v>20</v>
      </c>
      <c r="H43" s="197"/>
      <c r="I43" s="192" t="s">
        <v>21</v>
      </c>
      <c r="J43" s="192" t="s">
        <v>95</v>
      </c>
      <c r="K43" s="192" t="s">
        <v>22</v>
      </c>
      <c r="L43" s="192" t="s">
        <v>23</v>
      </c>
      <c r="M43" s="200" t="s">
        <v>24</v>
      </c>
      <c r="N43" s="192" t="s">
        <v>25</v>
      </c>
    </row>
    <row r="44" spans="2:14" ht="75" customHeight="1">
      <c r="B44" s="194"/>
      <c r="C44" s="199"/>
      <c r="D44" s="199"/>
      <c r="E44" s="199"/>
      <c r="F44" s="233"/>
      <c r="G44" s="14" t="s">
        <v>26</v>
      </c>
      <c r="H44" s="14" t="s">
        <v>27</v>
      </c>
      <c r="I44" s="194"/>
      <c r="J44" s="209"/>
      <c r="K44" s="194"/>
      <c r="L44" s="194"/>
      <c r="M44" s="201"/>
      <c r="N44" s="194"/>
    </row>
    <row r="45" spans="2:14" ht="62.25">
      <c r="B45" s="139" t="s">
        <v>111</v>
      </c>
      <c r="C45" s="143" t="s">
        <v>28</v>
      </c>
      <c r="D45" s="143" t="s">
        <v>48</v>
      </c>
      <c r="E45" s="198" t="s">
        <v>86</v>
      </c>
      <c r="F45" s="278" t="s">
        <v>29</v>
      </c>
      <c r="G45" s="17" t="s">
        <v>30</v>
      </c>
      <c r="H45" s="14"/>
      <c r="I45" s="18">
        <v>100</v>
      </c>
      <c r="J45" s="18"/>
      <c r="K45" s="18">
        <f>I45</f>
        <v>100</v>
      </c>
      <c r="L45" s="170">
        <f>I45*0.1</f>
        <v>10</v>
      </c>
      <c r="M45" s="18">
        <v>0</v>
      </c>
      <c r="N45" s="12"/>
    </row>
    <row r="46" spans="2:14" ht="66">
      <c r="B46" s="139" t="s">
        <v>112</v>
      </c>
      <c r="C46" s="142" t="s">
        <v>31</v>
      </c>
      <c r="D46" s="142" t="s">
        <v>50</v>
      </c>
      <c r="E46" s="202"/>
      <c r="F46" s="278" t="s">
        <v>32</v>
      </c>
      <c r="G46" s="17" t="s">
        <v>30</v>
      </c>
      <c r="H46" s="14"/>
      <c r="I46" s="18">
        <v>85</v>
      </c>
      <c r="J46" s="18"/>
      <c r="K46" s="18">
        <v>85</v>
      </c>
      <c r="L46" s="170">
        <f>I46*0.1</f>
        <v>8.5</v>
      </c>
      <c r="M46" s="18">
        <v>0</v>
      </c>
      <c r="N46" s="12"/>
    </row>
    <row r="47" spans="2:14" ht="39">
      <c r="B47" s="203"/>
      <c r="C47" s="206"/>
      <c r="D47" s="206"/>
      <c r="E47" s="202"/>
      <c r="F47" s="278" t="s">
        <v>33</v>
      </c>
      <c r="G47" s="17" t="s">
        <v>30</v>
      </c>
      <c r="H47" s="14"/>
      <c r="I47" s="18">
        <v>100</v>
      </c>
      <c r="J47" s="18"/>
      <c r="K47" s="18">
        <f>I47</f>
        <v>100</v>
      </c>
      <c r="L47" s="170">
        <f>I47*0.1</f>
        <v>10</v>
      </c>
      <c r="M47" s="18">
        <v>0</v>
      </c>
      <c r="N47" s="12"/>
    </row>
    <row r="48" spans="2:14" ht="78.75">
      <c r="B48" s="204"/>
      <c r="C48" s="207"/>
      <c r="D48" s="207"/>
      <c r="E48" s="202"/>
      <c r="F48" s="278" t="s">
        <v>63</v>
      </c>
      <c r="G48" s="17" t="s">
        <v>30</v>
      </c>
      <c r="H48" s="14"/>
      <c r="I48" s="18">
        <v>100</v>
      </c>
      <c r="J48" s="18"/>
      <c r="K48" s="18">
        <f>I48</f>
        <v>100</v>
      </c>
      <c r="L48" s="170">
        <f>I48*0.1</f>
        <v>10</v>
      </c>
      <c r="M48" s="18">
        <v>0</v>
      </c>
      <c r="N48" s="12"/>
    </row>
    <row r="49" spans="2:14" ht="87" customHeight="1">
      <c r="B49" s="205"/>
      <c r="C49" s="208"/>
      <c r="D49" s="208"/>
      <c r="E49" s="199"/>
      <c r="F49" s="279" t="s">
        <v>34</v>
      </c>
      <c r="G49" s="21" t="s">
        <v>35</v>
      </c>
      <c r="H49" s="3"/>
      <c r="I49" s="22">
        <v>0</v>
      </c>
      <c r="J49" s="22"/>
      <c r="K49" s="18">
        <f>I49</f>
        <v>0</v>
      </c>
      <c r="L49" s="170">
        <f>I49*0.1</f>
        <v>0</v>
      </c>
      <c r="M49" s="18">
        <f>I49-K49-L49</f>
        <v>0</v>
      </c>
      <c r="N49" s="3"/>
    </row>
    <row r="50" spans="2:14" ht="15">
      <c r="B50" s="23"/>
      <c r="C50" s="23"/>
      <c r="D50" s="23"/>
      <c r="E50" s="23"/>
      <c r="F50" s="69"/>
      <c r="G50" s="23"/>
      <c r="H50" s="23"/>
      <c r="I50" s="23"/>
      <c r="J50" s="23"/>
      <c r="K50" s="23"/>
      <c r="L50" s="23"/>
      <c r="M50" s="23"/>
      <c r="N50" s="23"/>
    </row>
    <row r="51" spans="2:13" ht="15">
      <c r="B51" s="52" t="s">
        <v>36</v>
      </c>
      <c r="C51" s="24"/>
      <c r="D51" s="24"/>
      <c r="E51" s="24"/>
      <c r="F51" s="70"/>
      <c r="G51" s="24"/>
      <c r="H51" s="24"/>
      <c r="I51" s="24"/>
      <c r="J51" s="24"/>
      <c r="K51" s="24"/>
      <c r="L51" s="24"/>
      <c r="M51" s="24"/>
    </row>
    <row r="52" spans="2:14" ht="15">
      <c r="B52" s="192" t="s">
        <v>15</v>
      </c>
      <c r="C52" s="195" t="s">
        <v>16</v>
      </c>
      <c r="D52" s="196"/>
      <c r="E52" s="11"/>
      <c r="F52" s="195" t="s">
        <v>37</v>
      </c>
      <c r="G52" s="196"/>
      <c r="H52" s="197"/>
      <c r="I52" s="195" t="s">
        <v>37</v>
      </c>
      <c r="J52" s="196"/>
      <c r="K52" s="196"/>
      <c r="L52" s="196"/>
      <c r="M52" s="196"/>
      <c r="N52" s="197"/>
    </row>
    <row r="53" spans="2:14" ht="15">
      <c r="B53" s="193"/>
      <c r="C53" s="198" t="s">
        <v>18</v>
      </c>
      <c r="D53" s="198" t="s">
        <v>18</v>
      </c>
      <c r="E53" s="198" t="s">
        <v>18</v>
      </c>
      <c r="F53" s="232" t="s">
        <v>19</v>
      </c>
      <c r="G53" s="195" t="s">
        <v>20</v>
      </c>
      <c r="H53" s="197"/>
      <c r="I53" s="192" t="s">
        <v>21</v>
      </c>
      <c r="J53" s="192" t="s">
        <v>95</v>
      </c>
      <c r="K53" s="192" t="s">
        <v>22</v>
      </c>
      <c r="L53" s="192" t="s">
        <v>23</v>
      </c>
      <c r="M53" s="200" t="s">
        <v>24</v>
      </c>
      <c r="N53" s="192" t="s">
        <v>25</v>
      </c>
    </row>
    <row r="54" spans="2:14" ht="67.5" customHeight="1">
      <c r="B54" s="194"/>
      <c r="C54" s="199"/>
      <c r="D54" s="199"/>
      <c r="E54" s="199"/>
      <c r="F54" s="233"/>
      <c r="G54" s="14" t="s">
        <v>26</v>
      </c>
      <c r="H54" s="14" t="s">
        <v>27</v>
      </c>
      <c r="I54" s="194"/>
      <c r="J54" s="209"/>
      <c r="K54" s="194"/>
      <c r="L54" s="194"/>
      <c r="M54" s="201"/>
      <c r="N54" s="194"/>
    </row>
    <row r="55" spans="2:14" ht="74.25" customHeight="1">
      <c r="B55" s="139" t="s">
        <v>109</v>
      </c>
      <c r="C55" s="143" t="s">
        <v>28</v>
      </c>
      <c r="D55" s="12" t="s">
        <v>52</v>
      </c>
      <c r="E55" s="280" t="str">
        <f>E45</f>
        <v>очно-заочная</v>
      </c>
      <c r="F55" s="26" t="s">
        <v>38</v>
      </c>
      <c r="G55" s="27" t="s">
        <v>39</v>
      </c>
      <c r="H55" s="14"/>
      <c r="I55" s="18">
        <v>67</v>
      </c>
      <c r="J55" s="18"/>
      <c r="K55" s="18">
        <v>62</v>
      </c>
      <c r="L55" s="170">
        <f>I55*0.1</f>
        <v>6.7</v>
      </c>
      <c r="M55" s="18">
        <v>0</v>
      </c>
      <c r="N55" s="12"/>
    </row>
    <row r="56" spans="2:14" ht="72.75" customHeight="1">
      <c r="B56" s="139" t="s">
        <v>112</v>
      </c>
      <c r="C56" s="143" t="s">
        <v>31</v>
      </c>
      <c r="D56" s="143" t="s">
        <v>50</v>
      </c>
      <c r="E56" s="280"/>
      <c r="F56" s="26" t="s">
        <v>38</v>
      </c>
      <c r="G56" s="27" t="s">
        <v>39</v>
      </c>
      <c r="H56" s="14"/>
      <c r="I56" s="18">
        <v>0</v>
      </c>
      <c r="J56" s="18"/>
      <c r="K56" s="18">
        <v>0</v>
      </c>
      <c r="L56" s="170">
        <f>I56*0.1</f>
        <v>0</v>
      </c>
      <c r="M56" s="18">
        <v>0</v>
      </c>
      <c r="N56" s="12"/>
    </row>
    <row r="59" spans="2:8" ht="15">
      <c r="B59" s="28" t="s">
        <v>59</v>
      </c>
      <c r="C59" s="28" t="str">
        <f>E6</f>
        <v>МБОУ ВСОШ</v>
      </c>
      <c r="D59" s="28"/>
      <c r="E59" s="28" t="s">
        <v>40</v>
      </c>
      <c r="F59" s="78"/>
      <c r="G59" s="28" t="s">
        <v>87</v>
      </c>
      <c r="H59" s="28"/>
    </row>
    <row r="60" spans="2:8" ht="15">
      <c r="B60" s="29">
        <f>D4</f>
        <v>43830</v>
      </c>
      <c r="C60" s="28"/>
      <c r="D60" s="28"/>
      <c r="E60" s="30" t="s">
        <v>41</v>
      </c>
      <c r="F60" s="78"/>
      <c r="G60" s="30" t="s">
        <v>42</v>
      </c>
      <c r="H60" s="28"/>
    </row>
    <row r="61" spans="2:13" ht="15">
      <c r="B61" s="28"/>
      <c r="C61" s="28"/>
      <c r="D61" s="28"/>
      <c r="E61" s="28"/>
      <c r="F61" s="78"/>
      <c r="G61" s="28"/>
      <c r="H61" s="28"/>
      <c r="I61" s="28"/>
      <c r="J61" s="28"/>
      <c r="K61" s="28"/>
      <c r="L61" s="28"/>
      <c r="M61" s="28"/>
    </row>
    <row r="62" spans="2:13" ht="15">
      <c r="B62" s="28"/>
      <c r="C62" s="28"/>
      <c r="D62" s="28"/>
      <c r="E62" s="28"/>
      <c r="F62" s="78"/>
      <c r="G62" s="28"/>
      <c r="H62" s="28"/>
      <c r="I62" s="28"/>
      <c r="J62" s="28"/>
      <c r="K62" s="28"/>
      <c r="L62" s="28"/>
      <c r="M62" s="28"/>
    </row>
    <row r="63" spans="2:13" ht="15">
      <c r="B63" s="28"/>
      <c r="C63" s="28"/>
      <c r="D63" s="28"/>
      <c r="E63" s="28"/>
      <c r="F63" s="78"/>
      <c r="G63" s="28"/>
      <c r="H63" s="28"/>
      <c r="I63" s="28"/>
      <c r="J63" s="28"/>
      <c r="K63" s="28"/>
      <c r="L63" s="28"/>
      <c r="M63" s="28"/>
    </row>
    <row r="64" spans="2:11" ht="15">
      <c r="B64" s="28"/>
      <c r="C64" s="28"/>
      <c r="D64" s="28"/>
      <c r="E64" s="28"/>
      <c r="F64" s="78"/>
      <c r="G64" s="28"/>
      <c r="H64" s="28"/>
      <c r="I64" s="28"/>
      <c r="J64" s="28"/>
      <c r="K64" s="28"/>
    </row>
    <row r="65" spans="2:13" ht="15">
      <c r="B65" s="28"/>
      <c r="C65" s="28"/>
      <c r="D65" s="28"/>
      <c r="E65" s="28"/>
      <c r="F65" s="78"/>
      <c r="G65" s="28"/>
      <c r="H65" s="28"/>
      <c r="I65" s="28"/>
      <c r="J65" s="28"/>
      <c r="K65" s="28"/>
      <c r="L65" s="6"/>
      <c r="M65" s="6"/>
    </row>
    <row r="66" spans="2:11" ht="15">
      <c r="B66" s="28"/>
      <c r="C66" s="28"/>
      <c r="D66" s="28"/>
      <c r="E66" s="28"/>
      <c r="F66" s="78"/>
      <c r="G66" s="28"/>
      <c r="H66" s="28"/>
      <c r="I66" s="28"/>
      <c r="J66" s="28"/>
      <c r="K66" s="28"/>
    </row>
    <row r="67" spans="2:13" ht="15">
      <c r="B67" s="28"/>
      <c r="C67" s="28"/>
      <c r="D67" s="28"/>
      <c r="E67" s="28"/>
      <c r="F67" s="78"/>
      <c r="G67" s="28"/>
      <c r="H67" s="28"/>
      <c r="I67" s="28"/>
      <c r="J67" s="28"/>
      <c r="K67" s="28"/>
      <c r="L67" s="31"/>
      <c r="M67" s="31"/>
    </row>
    <row r="68" spans="2:13" ht="83.25" customHeight="1">
      <c r="B68" s="28"/>
      <c r="C68" s="28"/>
      <c r="D68" s="28"/>
      <c r="E68" s="28"/>
      <c r="F68" s="78"/>
      <c r="G68" s="28"/>
      <c r="H68" s="28"/>
      <c r="I68" s="28"/>
      <c r="J68" s="28"/>
      <c r="K68" s="28"/>
      <c r="L68" s="32"/>
      <c r="M68" s="32"/>
    </row>
    <row r="69" spans="2:13" ht="61.5" customHeight="1">
      <c r="B69" s="28"/>
      <c r="C69" s="28"/>
      <c r="D69" s="28"/>
      <c r="E69" s="28"/>
      <c r="F69" s="78"/>
      <c r="G69" s="28"/>
      <c r="H69" s="28"/>
      <c r="I69" s="28"/>
      <c r="J69" s="28"/>
      <c r="K69" s="28"/>
      <c r="L69" s="32"/>
      <c r="M69" s="32"/>
    </row>
    <row r="70" spans="2:13" ht="15">
      <c r="B70" s="28"/>
      <c r="C70" s="28"/>
      <c r="D70" s="28"/>
      <c r="E70" s="28"/>
      <c r="F70" s="78"/>
      <c r="G70" s="28"/>
      <c r="H70" s="28"/>
      <c r="I70" s="28"/>
      <c r="J70" s="28"/>
      <c r="K70" s="28"/>
      <c r="L70" s="23"/>
      <c r="M70" s="23"/>
    </row>
    <row r="71" spans="2:13" ht="15">
      <c r="B71" s="28"/>
      <c r="C71" s="28"/>
      <c r="D71" s="28"/>
      <c r="E71" s="28"/>
      <c r="F71" s="78"/>
      <c r="G71" s="28"/>
      <c r="H71" s="28"/>
      <c r="I71" s="28"/>
      <c r="J71" s="28"/>
      <c r="K71" s="28"/>
      <c r="L71" s="23"/>
      <c r="M71" s="23"/>
    </row>
    <row r="72" spans="2:13" ht="15">
      <c r="B72" s="28"/>
      <c r="C72" s="28"/>
      <c r="D72" s="28"/>
      <c r="E72" s="28"/>
      <c r="F72" s="78"/>
      <c r="G72" s="28"/>
      <c r="H72" s="28"/>
      <c r="I72" s="28"/>
      <c r="J72" s="28"/>
      <c r="K72" s="28"/>
      <c r="L72" s="23"/>
      <c r="M72" s="23"/>
    </row>
    <row r="73" spans="2:13" ht="15">
      <c r="B73" s="28"/>
      <c r="C73" s="28"/>
      <c r="D73" s="28"/>
      <c r="E73" s="28"/>
      <c r="F73" s="78"/>
      <c r="G73" s="28"/>
      <c r="H73" s="28"/>
      <c r="I73" s="28"/>
      <c r="J73" s="28"/>
      <c r="K73" s="28"/>
      <c r="L73" s="23"/>
      <c r="M73" s="23"/>
    </row>
    <row r="74" spans="2:13" ht="15">
      <c r="B74" s="28"/>
      <c r="C74" s="28"/>
      <c r="D74" s="28"/>
      <c r="E74" s="28"/>
      <c r="F74" s="78"/>
      <c r="G74" s="28"/>
      <c r="H74" s="28"/>
      <c r="I74" s="28"/>
      <c r="J74" s="28"/>
      <c r="K74" s="28"/>
      <c r="L74" s="23"/>
      <c r="M74" s="23"/>
    </row>
    <row r="75" spans="2:13" ht="15">
      <c r="B75" s="28"/>
      <c r="C75" s="28"/>
      <c r="D75" s="28"/>
      <c r="E75" s="28"/>
      <c r="F75" s="78"/>
      <c r="G75" s="28"/>
      <c r="H75" s="28"/>
      <c r="I75" s="28"/>
      <c r="J75" s="28"/>
      <c r="K75" s="28"/>
      <c r="L75" s="23"/>
      <c r="M75" s="23"/>
    </row>
    <row r="76" spans="2:11" ht="15">
      <c r="B76" s="28"/>
      <c r="C76" s="28"/>
      <c r="D76" s="28"/>
      <c r="E76" s="28"/>
      <c r="F76" s="78"/>
      <c r="G76" s="28"/>
      <c r="H76" s="28"/>
      <c r="I76" s="28"/>
      <c r="J76" s="28"/>
      <c r="K76" s="28"/>
    </row>
    <row r="77" spans="2:11" ht="15">
      <c r="B77" s="28"/>
      <c r="C77" s="28"/>
      <c r="D77" s="28"/>
      <c r="E77" s="28"/>
      <c r="F77" s="78"/>
      <c r="G77" s="28"/>
      <c r="H77" s="28"/>
      <c r="I77" s="28"/>
      <c r="J77" s="28"/>
      <c r="K77" s="28"/>
    </row>
    <row r="78" spans="2:11" ht="15">
      <c r="B78" s="28"/>
      <c r="C78" s="28"/>
      <c r="D78" s="28"/>
      <c r="E78" s="28"/>
      <c r="F78" s="78"/>
      <c r="G78" s="28"/>
      <c r="H78" s="28"/>
      <c r="I78" s="28"/>
      <c r="J78" s="28"/>
      <c r="K78" s="28"/>
    </row>
    <row r="79" spans="2:11" ht="15">
      <c r="B79" s="28"/>
      <c r="C79" s="28"/>
      <c r="D79" s="28"/>
      <c r="E79" s="28"/>
      <c r="F79" s="78"/>
      <c r="G79" s="28"/>
      <c r="H79" s="28"/>
      <c r="I79" s="28"/>
      <c r="J79" s="28"/>
      <c r="K79" s="28"/>
    </row>
    <row r="80" spans="2:11" ht="15">
      <c r="B80" s="28"/>
      <c r="C80" s="28"/>
      <c r="D80" s="28"/>
      <c r="E80" s="28"/>
      <c r="F80" s="78"/>
      <c r="G80" s="28"/>
      <c r="H80" s="28"/>
      <c r="I80" s="28"/>
      <c r="J80" s="28"/>
      <c r="K80" s="28"/>
    </row>
    <row r="81" spans="2:11" ht="15">
      <c r="B81" s="28"/>
      <c r="C81" s="28"/>
      <c r="D81" s="28"/>
      <c r="E81" s="28"/>
      <c r="F81" s="78"/>
      <c r="G81" s="28"/>
      <c r="H81" s="28"/>
      <c r="I81" s="28"/>
      <c r="J81" s="28"/>
      <c r="K81" s="28"/>
    </row>
    <row r="82" spans="2:13" ht="15">
      <c r="B82" s="28"/>
      <c r="C82" s="28"/>
      <c r="D82" s="28"/>
      <c r="E82" s="28"/>
      <c r="F82" s="78"/>
      <c r="G82" s="28"/>
      <c r="H82" s="28"/>
      <c r="I82" s="28"/>
      <c r="J82" s="28"/>
      <c r="K82" s="28"/>
      <c r="L82" s="31"/>
      <c r="M82" s="31"/>
    </row>
    <row r="83" spans="2:13" ht="29.25" customHeight="1">
      <c r="B83" s="28"/>
      <c r="C83" s="28"/>
      <c r="D83" s="28"/>
      <c r="E83" s="28"/>
      <c r="F83" s="78"/>
      <c r="G83" s="28"/>
      <c r="H83" s="28"/>
      <c r="I83" s="28"/>
      <c r="J83" s="28"/>
      <c r="K83" s="28"/>
      <c r="L83" s="31"/>
      <c r="M83" s="31"/>
    </row>
    <row r="84" spans="2:13" ht="15">
      <c r="B84" s="28"/>
      <c r="C84" s="28"/>
      <c r="D84" s="28"/>
      <c r="E84" s="28"/>
      <c r="F84" s="78"/>
      <c r="G84" s="28"/>
      <c r="H84" s="28"/>
      <c r="I84" s="28"/>
      <c r="J84" s="28"/>
      <c r="K84" s="28"/>
      <c r="L84" s="31"/>
      <c r="M84" s="31"/>
    </row>
    <row r="85" spans="2:13" ht="15">
      <c r="B85" s="28"/>
      <c r="C85" s="28"/>
      <c r="D85" s="28"/>
      <c r="E85" s="28"/>
      <c r="F85" s="78"/>
      <c r="G85" s="28"/>
      <c r="H85" s="28"/>
      <c r="I85" s="28"/>
      <c r="J85" s="28"/>
      <c r="K85" s="28"/>
      <c r="L85" s="23"/>
      <c r="M85" s="23"/>
    </row>
    <row r="86" spans="2:13" ht="15">
      <c r="B86" s="28"/>
      <c r="C86" s="28"/>
      <c r="D86" s="28"/>
      <c r="E86" s="28"/>
      <c r="F86" s="78"/>
      <c r="G86" s="28"/>
      <c r="H86" s="28"/>
      <c r="I86" s="28"/>
      <c r="J86" s="28"/>
      <c r="K86" s="28"/>
      <c r="L86" s="23"/>
      <c r="M86" s="23"/>
    </row>
    <row r="87" spans="2:11" ht="15">
      <c r="B87" s="28"/>
      <c r="C87" s="28"/>
      <c r="D87" s="28"/>
      <c r="E87" s="28"/>
      <c r="F87" s="78"/>
      <c r="G87" s="28"/>
      <c r="H87" s="28"/>
      <c r="I87" s="28"/>
      <c r="J87" s="28"/>
      <c r="K87" s="28"/>
    </row>
  </sheetData>
  <sheetProtection/>
  <mergeCells count="76">
    <mergeCell ref="J53:J54"/>
    <mergeCell ref="K53:K54"/>
    <mergeCell ref="L53:L54"/>
    <mergeCell ref="M53:M54"/>
    <mergeCell ref="N53:N54"/>
    <mergeCell ref="B7:D7"/>
    <mergeCell ref="E7:H7"/>
    <mergeCell ref="E55:E56"/>
    <mergeCell ref="B52:B54"/>
    <mergeCell ref="C52:D52"/>
    <mergeCell ref="F52:H52"/>
    <mergeCell ref="I52:N52"/>
    <mergeCell ref="C53:C54"/>
    <mergeCell ref="D53:D54"/>
    <mergeCell ref="E53:E54"/>
    <mergeCell ref="F53:F54"/>
    <mergeCell ref="G53:H53"/>
    <mergeCell ref="I53:I54"/>
    <mergeCell ref="L43:L44"/>
    <mergeCell ref="D43:D44"/>
    <mergeCell ref="E43:E44"/>
    <mergeCell ref="F43:F44"/>
    <mergeCell ref="G43:H43"/>
    <mergeCell ref="E45:E49"/>
    <mergeCell ref="I43:I44"/>
    <mergeCell ref="K43:K44"/>
    <mergeCell ref="J43:J44"/>
    <mergeCell ref="B47:B49"/>
    <mergeCell ref="C47:C49"/>
    <mergeCell ref="D47:D49"/>
    <mergeCell ref="B42:B44"/>
    <mergeCell ref="C42:D42"/>
    <mergeCell ref="C43:C44"/>
    <mergeCell ref="K31:K32"/>
    <mergeCell ref="L31:L32"/>
    <mergeCell ref="M31:M32"/>
    <mergeCell ref="N31:N32"/>
    <mergeCell ref="M43:M44"/>
    <mergeCell ref="N43:N44"/>
    <mergeCell ref="F42:N42"/>
    <mergeCell ref="G31:H31"/>
    <mergeCell ref="I31:I32"/>
    <mergeCell ref="J31:J32"/>
    <mergeCell ref="E33:E34"/>
    <mergeCell ref="B40:N40"/>
    <mergeCell ref="B30:B32"/>
    <mergeCell ref="C30:D30"/>
    <mergeCell ref="F30:H30"/>
    <mergeCell ref="I30:N30"/>
    <mergeCell ref="C31:C32"/>
    <mergeCell ref="D31:D32"/>
    <mergeCell ref="E31:E32"/>
    <mergeCell ref="F31:F32"/>
    <mergeCell ref="L21:L22"/>
    <mergeCell ref="M21:M22"/>
    <mergeCell ref="N21:N22"/>
    <mergeCell ref="E23:E27"/>
    <mergeCell ref="G21:H21"/>
    <mergeCell ref="I21:I22"/>
    <mergeCell ref="K21:K22"/>
    <mergeCell ref="J21:J22"/>
    <mergeCell ref="B25:B27"/>
    <mergeCell ref="C25:C27"/>
    <mergeCell ref="D25:D27"/>
    <mergeCell ref="B20:B22"/>
    <mergeCell ref="C20:D20"/>
    <mergeCell ref="F20:N20"/>
    <mergeCell ref="C21:C22"/>
    <mergeCell ref="D21:D22"/>
    <mergeCell ref="E21:E22"/>
    <mergeCell ref="F21:F22"/>
    <mergeCell ref="B18:N18"/>
    <mergeCell ref="B6:D6"/>
    <mergeCell ref="E6:H6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1" manualBreakCount="1"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85"/>
  <sheetViews>
    <sheetView view="pageBreakPreview" zoomScale="70" zoomScaleSheetLayoutView="70" zoomScalePageLayoutView="0" workbookViewId="0" topLeftCell="B1">
      <selection activeCell="E6" sqref="E6:H6"/>
    </sheetView>
  </sheetViews>
  <sheetFormatPr defaultColWidth="9.140625" defaultRowHeight="12.75"/>
  <cols>
    <col min="1" max="1" width="8.8515625" style="1" customWidth="1"/>
    <col min="2" max="2" width="36.8515625" style="1" customWidth="1"/>
    <col min="3" max="3" width="35.28125" style="1" customWidth="1"/>
    <col min="4" max="4" width="27.00390625" style="1" customWidth="1"/>
    <col min="5" max="5" width="14.7109375" style="1" customWidth="1"/>
    <col min="6" max="6" width="43.28125" style="1" customWidth="1"/>
    <col min="7" max="7" width="13.7109375" style="1" customWidth="1"/>
    <col min="8" max="8" width="7.7109375" style="1" customWidth="1"/>
    <col min="9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1" ht="12" customHeight="1"/>
    <row r="2" spans="4:7" s="109" customFormat="1" ht="21">
      <c r="D2" s="108" t="str">
        <f>'свод школы'!D2</f>
        <v>Отчет о выполнении муниципального задания №</v>
      </c>
      <c r="G2" s="133">
        <v>34</v>
      </c>
    </row>
    <row r="3" s="109" customFormat="1" ht="21">
      <c r="D3" s="132" t="str">
        <f>'свод школы'!D3</f>
        <v>на 2019 год </v>
      </c>
    </row>
    <row r="4" spans="3:4" s="109" customFormat="1" ht="21">
      <c r="C4" s="134" t="s">
        <v>0</v>
      </c>
      <c r="D4" s="281">
        <v>43830</v>
      </c>
    </row>
    <row r="6" spans="2:8" ht="30" customHeight="1">
      <c r="B6" s="188" t="s">
        <v>1</v>
      </c>
      <c r="C6" s="188"/>
      <c r="D6" s="188"/>
      <c r="E6" s="303" t="s">
        <v>121</v>
      </c>
      <c r="F6" s="303"/>
      <c r="G6" s="303"/>
      <c r="H6" s="303"/>
    </row>
    <row r="7" spans="2:9" s="2" customFormat="1" ht="18" customHeight="1">
      <c r="B7" s="188" t="s">
        <v>2</v>
      </c>
      <c r="C7" s="188"/>
      <c r="D7" s="188"/>
      <c r="E7" s="188" t="s">
        <v>3</v>
      </c>
      <c r="F7" s="188"/>
      <c r="G7" s="188"/>
      <c r="H7" s="188"/>
      <c r="I7" s="1"/>
    </row>
    <row r="8" spans="2:10" s="2" customFormat="1" ht="24" customHeight="1">
      <c r="B8" s="188" t="s">
        <v>4</v>
      </c>
      <c r="C8" s="188"/>
      <c r="D8" s="188"/>
      <c r="E8" s="188" t="s">
        <v>43</v>
      </c>
      <c r="F8" s="188"/>
      <c r="G8" s="188"/>
      <c r="H8" s="188"/>
      <c r="I8" s="188"/>
      <c r="J8" s="173"/>
    </row>
    <row r="9" spans="2:9" s="2" customFormat="1" ht="15">
      <c r="B9" s="1" t="s">
        <v>5</v>
      </c>
      <c r="C9" s="1"/>
      <c r="D9" s="1" t="str">
        <f>'свод школы'!D9</f>
        <v>годовая</v>
      </c>
      <c r="E9" s="1"/>
      <c r="F9" s="61"/>
      <c r="G9" s="1"/>
      <c r="H9" s="1"/>
      <c r="I9" s="1"/>
    </row>
    <row r="10" ht="15">
      <c r="C10" s="1" t="s">
        <v>6</v>
      </c>
    </row>
    <row r="12" spans="2:7" ht="15">
      <c r="B12" s="6"/>
      <c r="C12" s="2" t="s">
        <v>7</v>
      </c>
      <c r="G12" s="7"/>
    </row>
    <row r="13" spans="2:4" ht="15">
      <c r="B13" s="6"/>
      <c r="C13" s="4" t="s">
        <v>8</v>
      </c>
      <c r="D13" s="35">
        <v>1</v>
      </c>
    </row>
    <row r="14" spans="2:14" ht="15">
      <c r="B14" s="8" t="s">
        <v>9</v>
      </c>
      <c r="L14" s="2" t="s">
        <v>10</v>
      </c>
      <c r="M14" s="9"/>
      <c r="N14" s="10" t="s">
        <v>115</v>
      </c>
    </row>
    <row r="15" spans="2:14" ht="15">
      <c r="B15" s="36" t="s">
        <v>44</v>
      </c>
      <c r="L15" s="2" t="s">
        <v>11</v>
      </c>
      <c r="M15" s="9"/>
      <c r="N15" s="6"/>
    </row>
    <row r="16" spans="2:5" ht="15">
      <c r="B16" s="2" t="s">
        <v>12</v>
      </c>
      <c r="E16" s="34" t="s">
        <v>45</v>
      </c>
    </row>
    <row r="17" spans="2:14" ht="15">
      <c r="B17" s="191" t="s">
        <v>13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</row>
    <row r="18" ht="15">
      <c r="B18" s="33" t="s">
        <v>14</v>
      </c>
    </row>
    <row r="19" spans="2:14" ht="40.5" customHeight="1">
      <c r="B19" s="192" t="s">
        <v>15</v>
      </c>
      <c r="C19" s="195" t="s">
        <v>16</v>
      </c>
      <c r="D19" s="196"/>
      <c r="E19" s="11"/>
      <c r="F19" s="195" t="s">
        <v>17</v>
      </c>
      <c r="G19" s="196"/>
      <c r="H19" s="196"/>
      <c r="I19" s="196"/>
      <c r="J19" s="196"/>
      <c r="K19" s="196"/>
      <c r="L19" s="196"/>
      <c r="M19" s="196"/>
      <c r="N19" s="197"/>
    </row>
    <row r="20" spans="2:14" ht="63.75" customHeight="1">
      <c r="B20" s="193"/>
      <c r="C20" s="198" t="s">
        <v>18</v>
      </c>
      <c r="D20" s="198" t="s">
        <v>18</v>
      </c>
      <c r="E20" s="198" t="s">
        <v>18</v>
      </c>
      <c r="F20" s="192" t="s">
        <v>19</v>
      </c>
      <c r="G20" s="195" t="s">
        <v>20</v>
      </c>
      <c r="H20" s="197"/>
      <c r="I20" s="192" t="s">
        <v>21</v>
      </c>
      <c r="J20" s="192" t="s">
        <v>95</v>
      </c>
      <c r="K20" s="192" t="s">
        <v>22</v>
      </c>
      <c r="L20" s="192" t="s">
        <v>23</v>
      </c>
      <c r="M20" s="200" t="s">
        <v>24</v>
      </c>
      <c r="N20" s="192" t="s">
        <v>25</v>
      </c>
    </row>
    <row r="21" spans="2:14" ht="51" customHeight="1">
      <c r="B21" s="194"/>
      <c r="C21" s="199"/>
      <c r="D21" s="199"/>
      <c r="E21" s="199"/>
      <c r="F21" s="194"/>
      <c r="G21" s="14" t="s">
        <v>26</v>
      </c>
      <c r="H21" s="14" t="s">
        <v>27</v>
      </c>
      <c r="I21" s="194"/>
      <c r="J21" s="209"/>
      <c r="K21" s="194"/>
      <c r="L21" s="194"/>
      <c r="M21" s="201"/>
      <c r="N21" s="194"/>
    </row>
    <row r="22" spans="2:14" ht="54.75" customHeight="1">
      <c r="B22" s="116" t="s">
        <v>113</v>
      </c>
      <c r="C22" s="114" t="s">
        <v>28</v>
      </c>
      <c r="D22" s="114" t="s">
        <v>48</v>
      </c>
      <c r="E22" s="214" t="s">
        <v>91</v>
      </c>
      <c r="F22" s="114" t="s">
        <v>29</v>
      </c>
      <c r="G22" s="117" t="s">
        <v>30</v>
      </c>
      <c r="H22" s="115"/>
      <c r="I22" s="118">
        <v>100</v>
      </c>
      <c r="J22" s="118"/>
      <c r="K22" s="118">
        <f>I22</f>
        <v>100</v>
      </c>
      <c r="L22" s="170">
        <f>I22*0.1</f>
        <v>10</v>
      </c>
      <c r="M22" s="118">
        <v>0</v>
      </c>
      <c r="N22" s="113"/>
    </row>
    <row r="23" spans="2:14" ht="63.75" customHeight="1">
      <c r="B23" s="211" t="s">
        <v>114</v>
      </c>
      <c r="C23" s="214" t="s">
        <v>31</v>
      </c>
      <c r="D23" s="214" t="s">
        <v>50</v>
      </c>
      <c r="E23" s="217"/>
      <c r="F23" s="114" t="s">
        <v>32</v>
      </c>
      <c r="G23" s="117" t="s">
        <v>30</v>
      </c>
      <c r="H23" s="115"/>
      <c r="I23" s="118">
        <v>100</v>
      </c>
      <c r="J23" s="118"/>
      <c r="K23" s="118">
        <v>100</v>
      </c>
      <c r="L23" s="170">
        <f>I23*0.1</f>
        <v>10</v>
      </c>
      <c r="M23" s="118">
        <v>0</v>
      </c>
      <c r="N23" s="113"/>
    </row>
    <row r="24" spans="2:14" ht="45" customHeight="1">
      <c r="B24" s="212"/>
      <c r="C24" s="215"/>
      <c r="D24" s="215"/>
      <c r="E24" s="217"/>
      <c r="F24" s="114" t="s">
        <v>33</v>
      </c>
      <c r="G24" s="117" t="s">
        <v>30</v>
      </c>
      <c r="H24" s="115"/>
      <c r="I24" s="118">
        <v>0</v>
      </c>
      <c r="J24" s="118"/>
      <c r="K24" s="118">
        <v>0</v>
      </c>
      <c r="L24" s="170">
        <f>I24*0.1</f>
        <v>0</v>
      </c>
      <c r="M24" s="118">
        <v>0</v>
      </c>
      <c r="N24" s="113"/>
    </row>
    <row r="25" spans="2:14" ht="60.75" customHeight="1">
      <c r="B25" s="212"/>
      <c r="C25" s="215"/>
      <c r="D25" s="215"/>
      <c r="E25" s="217"/>
      <c r="F25" s="114" t="s">
        <v>63</v>
      </c>
      <c r="G25" s="117" t="s">
        <v>30</v>
      </c>
      <c r="H25" s="115"/>
      <c r="I25" s="119">
        <v>100</v>
      </c>
      <c r="J25" s="119"/>
      <c r="K25" s="119">
        <v>100</v>
      </c>
      <c r="L25" s="170">
        <f>I25*0.1</f>
        <v>10</v>
      </c>
      <c r="M25" s="118">
        <v>0</v>
      </c>
      <c r="N25" s="113"/>
    </row>
    <row r="26" spans="2:14" ht="111.75" customHeight="1">
      <c r="B26" s="213"/>
      <c r="C26" s="216"/>
      <c r="D26" s="216"/>
      <c r="E26" s="218"/>
      <c r="F26" s="115" t="s">
        <v>34</v>
      </c>
      <c r="G26" s="120" t="s">
        <v>35</v>
      </c>
      <c r="H26" s="110"/>
      <c r="I26" s="121">
        <v>0</v>
      </c>
      <c r="J26" s="121"/>
      <c r="K26" s="118">
        <v>0</v>
      </c>
      <c r="L26" s="170">
        <f>I26*0.1</f>
        <v>0</v>
      </c>
      <c r="M26" s="118">
        <f>I26-K26-L26</f>
        <v>0</v>
      </c>
      <c r="N26" s="110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4" ht="29.25" customHeight="1">
      <c r="B29" s="192" t="s">
        <v>15</v>
      </c>
      <c r="C29" s="195" t="s">
        <v>16</v>
      </c>
      <c r="D29" s="196"/>
      <c r="E29" s="11"/>
      <c r="F29" s="195" t="s">
        <v>37</v>
      </c>
      <c r="G29" s="196"/>
      <c r="H29" s="197"/>
      <c r="I29" s="195" t="s">
        <v>37</v>
      </c>
      <c r="J29" s="196"/>
      <c r="K29" s="196"/>
      <c r="L29" s="196"/>
      <c r="M29" s="196"/>
      <c r="N29" s="197"/>
    </row>
    <row r="30" spans="2:14" ht="15" customHeight="1">
      <c r="B30" s="193"/>
      <c r="C30" s="198" t="s">
        <v>18</v>
      </c>
      <c r="D30" s="198" t="s">
        <v>18</v>
      </c>
      <c r="E30" s="198" t="s">
        <v>18</v>
      </c>
      <c r="F30" s="192" t="s">
        <v>19</v>
      </c>
      <c r="G30" s="195" t="s">
        <v>20</v>
      </c>
      <c r="H30" s="197"/>
      <c r="I30" s="192" t="s">
        <v>21</v>
      </c>
      <c r="J30" s="192" t="s">
        <v>95</v>
      </c>
      <c r="K30" s="192" t="s">
        <v>22</v>
      </c>
      <c r="L30" s="192" t="s">
        <v>23</v>
      </c>
      <c r="M30" s="200" t="s">
        <v>24</v>
      </c>
      <c r="N30" s="192" t="s">
        <v>25</v>
      </c>
    </row>
    <row r="31" spans="2:14" ht="111" customHeight="1">
      <c r="B31" s="194"/>
      <c r="C31" s="199"/>
      <c r="D31" s="199"/>
      <c r="E31" s="199"/>
      <c r="F31" s="194"/>
      <c r="G31" s="14" t="s">
        <v>26</v>
      </c>
      <c r="H31" s="14" t="s">
        <v>27</v>
      </c>
      <c r="I31" s="194"/>
      <c r="J31" s="209"/>
      <c r="K31" s="194"/>
      <c r="L31" s="194"/>
      <c r="M31" s="201"/>
      <c r="N31" s="194"/>
    </row>
    <row r="32" spans="2:14" s="79" customFormat="1" ht="102" customHeight="1">
      <c r="B32" s="116" t="s">
        <v>113</v>
      </c>
      <c r="C32" s="114" t="s">
        <v>28</v>
      </c>
      <c r="D32" s="113" t="s">
        <v>52</v>
      </c>
      <c r="E32" s="214" t="s">
        <v>91</v>
      </c>
      <c r="F32" s="125" t="s">
        <v>38</v>
      </c>
      <c r="G32" s="107" t="s">
        <v>39</v>
      </c>
      <c r="H32" s="115"/>
      <c r="I32" s="118">
        <v>31</v>
      </c>
      <c r="J32" s="118"/>
      <c r="K32" s="118">
        <v>31</v>
      </c>
      <c r="L32" s="171">
        <f>I32*0.1</f>
        <v>3.1</v>
      </c>
      <c r="M32" s="118">
        <v>0</v>
      </c>
      <c r="N32" s="113"/>
    </row>
    <row r="33" spans="2:14" s="79" customFormat="1" ht="75.75" customHeight="1">
      <c r="B33" s="124" t="s">
        <v>114</v>
      </c>
      <c r="C33" s="114" t="s">
        <v>31</v>
      </c>
      <c r="D33" s="114" t="s">
        <v>50</v>
      </c>
      <c r="E33" s="218"/>
      <c r="F33" s="125" t="s">
        <v>38</v>
      </c>
      <c r="G33" s="107" t="s">
        <v>39</v>
      </c>
      <c r="H33" s="115"/>
      <c r="I33" s="118">
        <v>0</v>
      </c>
      <c r="J33" s="118"/>
      <c r="K33" s="118">
        <v>0</v>
      </c>
      <c r="L33" s="171">
        <f>I33*0.1</f>
        <v>0</v>
      </c>
      <c r="M33" s="118">
        <v>0</v>
      </c>
      <c r="N33" s="113"/>
    </row>
    <row r="35" spans="2:4" ht="15.75" customHeight="1">
      <c r="B35" s="6"/>
      <c r="C35" s="4" t="s">
        <v>8</v>
      </c>
      <c r="D35" s="56">
        <v>2</v>
      </c>
    </row>
    <row r="36" spans="2:14" ht="15.75" customHeight="1">
      <c r="B36" s="8"/>
      <c r="L36" s="2" t="s">
        <v>10</v>
      </c>
      <c r="M36" s="9"/>
      <c r="N36" s="10" t="s">
        <v>116</v>
      </c>
    </row>
    <row r="37" spans="2:14" ht="15">
      <c r="B37" s="54" t="s">
        <v>53</v>
      </c>
      <c r="L37" s="2" t="s">
        <v>11</v>
      </c>
      <c r="M37" s="9"/>
      <c r="N37" s="6"/>
    </row>
    <row r="38" spans="2:5" ht="15">
      <c r="B38" s="2" t="s">
        <v>12</v>
      </c>
      <c r="E38" s="46" t="s">
        <v>62</v>
      </c>
    </row>
    <row r="39" spans="2:14" ht="15">
      <c r="B39" s="191" t="s">
        <v>13</v>
      </c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</row>
    <row r="40" ht="18.75" customHeight="1">
      <c r="B40" s="55" t="s">
        <v>14</v>
      </c>
    </row>
    <row r="41" spans="2:14" ht="15" customHeight="1">
      <c r="B41" s="192" t="s">
        <v>15</v>
      </c>
      <c r="C41" s="195" t="s">
        <v>16</v>
      </c>
      <c r="D41" s="196"/>
      <c r="E41" s="11"/>
      <c r="F41" s="195" t="s">
        <v>17</v>
      </c>
      <c r="G41" s="196"/>
      <c r="H41" s="196"/>
      <c r="I41" s="196"/>
      <c r="J41" s="196"/>
      <c r="K41" s="196"/>
      <c r="L41" s="196"/>
      <c r="M41" s="196"/>
      <c r="N41" s="197"/>
    </row>
    <row r="42" spans="2:14" ht="15.75" customHeight="1">
      <c r="B42" s="193"/>
      <c r="C42" s="198" t="s">
        <v>18</v>
      </c>
      <c r="D42" s="198" t="s">
        <v>18</v>
      </c>
      <c r="E42" s="198" t="s">
        <v>18</v>
      </c>
      <c r="F42" s="192" t="s">
        <v>19</v>
      </c>
      <c r="G42" s="195" t="s">
        <v>20</v>
      </c>
      <c r="H42" s="197"/>
      <c r="I42" s="192" t="s">
        <v>21</v>
      </c>
      <c r="J42" s="192" t="s">
        <v>95</v>
      </c>
      <c r="K42" s="192" t="s">
        <v>22</v>
      </c>
      <c r="L42" s="192" t="s">
        <v>23</v>
      </c>
      <c r="M42" s="200" t="s">
        <v>24</v>
      </c>
      <c r="N42" s="192" t="s">
        <v>25</v>
      </c>
    </row>
    <row r="43" spans="2:14" ht="77.25" customHeight="1">
      <c r="B43" s="194"/>
      <c r="C43" s="199"/>
      <c r="D43" s="199"/>
      <c r="E43" s="199"/>
      <c r="F43" s="194"/>
      <c r="G43" s="14" t="s">
        <v>26</v>
      </c>
      <c r="H43" s="14" t="s">
        <v>27</v>
      </c>
      <c r="I43" s="194"/>
      <c r="J43" s="209"/>
      <c r="K43" s="194"/>
      <c r="L43" s="194"/>
      <c r="M43" s="201"/>
      <c r="N43" s="194"/>
    </row>
    <row r="44" spans="2:14" s="79" customFormat="1" ht="59.25" customHeight="1">
      <c r="B44" s="140" t="s">
        <v>109</v>
      </c>
      <c r="C44" s="114" t="s">
        <v>28</v>
      </c>
      <c r="D44" s="114" t="s">
        <v>48</v>
      </c>
      <c r="E44" s="214" t="s">
        <v>91</v>
      </c>
      <c r="F44" s="114" t="s">
        <v>29</v>
      </c>
      <c r="G44" s="117" t="s">
        <v>30</v>
      </c>
      <c r="H44" s="115"/>
      <c r="I44" s="118">
        <v>100</v>
      </c>
      <c r="J44" s="118"/>
      <c r="K44" s="118">
        <f>I44</f>
        <v>100</v>
      </c>
      <c r="L44" s="171">
        <f>I44*0.1</f>
        <v>10</v>
      </c>
      <c r="M44" s="118">
        <v>0</v>
      </c>
      <c r="N44" s="113"/>
    </row>
    <row r="45" spans="2:14" s="79" customFormat="1" ht="108">
      <c r="B45" s="140" t="s">
        <v>110</v>
      </c>
      <c r="C45" s="112" t="s">
        <v>31</v>
      </c>
      <c r="D45" s="112" t="s">
        <v>50</v>
      </c>
      <c r="E45" s="217"/>
      <c r="F45" s="114" t="s">
        <v>32</v>
      </c>
      <c r="G45" s="117" t="s">
        <v>30</v>
      </c>
      <c r="H45" s="115"/>
      <c r="I45" s="118">
        <v>25</v>
      </c>
      <c r="J45" s="118"/>
      <c r="K45" s="118">
        <v>25</v>
      </c>
      <c r="L45" s="171">
        <f>I45*0.1</f>
        <v>2.5</v>
      </c>
      <c r="M45" s="118">
        <v>0</v>
      </c>
      <c r="N45" s="113"/>
    </row>
    <row r="46" spans="2:14" s="79" customFormat="1" ht="54">
      <c r="B46" s="211"/>
      <c r="C46" s="214"/>
      <c r="D46" s="214"/>
      <c r="E46" s="217"/>
      <c r="F46" s="114" t="s">
        <v>33</v>
      </c>
      <c r="G46" s="117" t="s">
        <v>30</v>
      </c>
      <c r="H46" s="115"/>
      <c r="I46" s="118">
        <v>75</v>
      </c>
      <c r="J46" s="118"/>
      <c r="K46" s="118">
        <v>75</v>
      </c>
      <c r="L46" s="171">
        <f>I46*0.1</f>
        <v>7.5</v>
      </c>
      <c r="M46" s="118">
        <v>0</v>
      </c>
      <c r="N46" s="113"/>
    </row>
    <row r="47" spans="2:14" s="79" customFormat="1" ht="108">
      <c r="B47" s="212"/>
      <c r="C47" s="215"/>
      <c r="D47" s="215"/>
      <c r="E47" s="217"/>
      <c r="F47" s="114" t="s">
        <v>63</v>
      </c>
      <c r="G47" s="117" t="s">
        <v>30</v>
      </c>
      <c r="H47" s="115"/>
      <c r="I47" s="118">
        <v>100</v>
      </c>
      <c r="J47" s="118"/>
      <c r="K47" s="118">
        <f>I47</f>
        <v>100</v>
      </c>
      <c r="L47" s="171">
        <f>I47*0.1</f>
        <v>10</v>
      </c>
      <c r="M47" s="118">
        <v>0</v>
      </c>
      <c r="N47" s="113"/>
    </row>
    <row r="48" spans="2:14" s="79" customFormat="1" ht="162">
      <c r="B48" s="213"/>
      <c r="C48" s="216"/>
      <c r="D48" s="216"/>
      <c r="E48" s="218"/>
      <c r="F48" s="115" t="s">
        <v>34</v>
      </c>
      <c r="G48" s="120" t="s">
        <v>35</v>
      </c>
      <c r="H48" s="110"/>
      <c r="I48" s="121">
        <v>0</v>
      </c>
      <c r="J48" s="121"/>
      <c r="K48" s="118">
        <f>I48</f>
        <v>0</v>
      </c>
      <c r="L48" s="171">
        <f>I48*0.1</f>
        <v>0</v>
      </c>
      <c r="M48" s="118">
        <f>I48-K48-L48</f>
        <v>0</v>
      </c>
      <c r="N48" s="110"/>
    </row>
    <row r="49" spans="2:14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2:13" ht="15.75" customHeight="1">
      <c r="B50" s="55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4" ht="15.75" customHeight="1">
      <c r="B51" s="192" t="s">
        <v>15</v>
      </c>
      <c r="C51" s="195" t="s">
        <v>16</v>
      </c>
      <c r="D51" s="196"/>
      <c r="E51" s="11"/>
      <c r="F51" s="195" t="s">
        <v>37</v>
      </c>
      <c r="G51" s="196"/>
      <c r="H51" s="197"/>
      <c r="I51" s="195" t="s">
        <v>37</v>
      </c>
      <c r="J51" s="196"/>
      <c r="K51" s="196"/>
      <c r="L51" s="196"/>
      <c r="M51" s="196"/>
      <c r="N51" s="197"/>
    </row>
    <row r="52" spans="2:14" ht="15.75" customHeight="1">
      <c r="B52" s="193"/>
      <c r="C52" s="198" t="s">
        <v>18</v>
      </c>
      <c r="D52" s="198" t="s">
        <v>18</v>
      </c>
      <c r="E52" s="198" t="s">
        <v>18</v>
      </c>
      <c r="F52" s="192" t="s">
        <v>19</v>
      </c>
      <c r="G52" s="195" t="s">
        <v>20</v>
      </c>
      <c r="H52" s="197"/>
      <c r="I52" s="192" t="s">
        <v>21</v>
      </c>
      <c r="J52" s="192" t="s">
        <v>95</v>
      </c>
      <c r="K52" s="192" t="s">
        <v>22</v>
      </c>
      <c r="L52" s="192" t="s">
        <v>23</v>
      </c>
      <c r="M52" s="200" t="s">
        <v>24</v>
      </c>
      <c r="N52" s="192" t="s">
        <v>25</v>
      </c>
    </row>
    <row r="53" spans="2:14" ht="90" customHeight="1">
      <c r="B53" s="194"/>
      <c r="C53" s="199"/>
      <c r="D53" s="199"/>
      <c r="E53" s="199"/>
      <c r="F53" s="194"/>
      <c r="G53" s="14" t="s">
        <v>26</v>
      </c>
      <c r="H53" s="14" t="s">
        <v>27</v>
      </c>
      <c r="I53" s="194"/>
      <c r="J53" s="209"/>
      <c r="K53" s="194"/>
      <c r="L53" s="194"/>
      <c r="M53" s="201"/>
      <c r="N53" s="194"/>
    </row>
    <row r="54" spans="2:14" s="79" customFormat="1" ht="54" customHeight="1">
      <c r="B54" s="140" t="str">
        <f>B44</f>
        <v>802111О.99.0.БА96АЮ58001</v>
      </c>
      <c r="C54" s="114" t="s">
        <v>28</v>
      </c>
      <c r="D54" s="113" t="s">
        <v>52</v>
      </c>
      <c r="E54" s="244" t="str">
        <f>E44</f>
        <v>очная </v>
      </c>
      <c r="F54" s="125" t="s">
        <v>38</v>
      </c>
      <c r="G54" s="107" t="s">
        <v>39</v>
      </c>
      <c r="H54" s="115"/>
      <c r="I54" s="118">
        <v>11</v>
      </c>
      <c r="J54" s="118"/>
      <c r="K54" s="118">
        <v>12</v>
      </c>
      <c r="L54" s="171">
        <f>I54*0.1</f>
        <v>1.1</v>
      </c>
      <c r="M54" s="118">
        <v>0</v>
      </c>
      <c r="N54" s="113"/>
    </row>
    <row r="55" spans="2:14" s="79" customFormat="1" ht="108" customHeight="1">
      <c r="B55" s="140" t="str">
        <f>B45</f>
        <v>802111О.99.0.БА96АЮ83001</v>
      </c>
      <c r="C55" s="114" t="s">
        <v>31</v>
      </c>
      <c r="D55" s="114" t="s">
        <v>50</v>
      </c>
      <c r="E55" s="244"/>
      <c r="F55" s="125" t="s">
        <v>38</v>
      </c>
      <c r="G55" s="107" t="s">
        <v>39</v>
      </c>
      <c r="H55" s="115"/>
      <c r="I55" s="118">
        <v>0</v>
      </c>
      <c r="J55" s="118"/>
      <c r="K55" s="118">
        <v>0</v>
      </c>
      <c r="L55" s="171">
        <f>I55*0.1</f>
        <v>0</v>
      </c>
      <c r="M55" s="118">
        <v>0</v>
      </c>
      <c r="N55" s="113"/>
    </row>
    <row r="56" ht="28.5" customHeight="1"/>
    <row r="57" spans="2:8" s="79" customFormat="1" ht="18">
      <c r="B57" s="104" t="s">
        <v>59</v>
      </c>
      <c r="C57" s="104" t="str">
        <f>E6</f>
        <v> МБОУ Лозновская ООШ</v>
      </c>
      <c r="D57" s="104"/>
      <c r="E57" s="104" t="s">
        <v>40</v>
      </c>
      <c r="F57" s="104"/>
      <c r="G57" s="104" t="s">
        <v>85</v>
      </c>
      <c r="H57" s="104"/>
    </row>
    <row r="58" spans="2:8" s="79" customFormat="1" ht="18">
      <c r="B58" s="105">
        <f>D4</f>
        <v>43830</v>
      </c>
      <c r="C58" s="104"/>
      <c r="D58" s="104"/>
      <c r="E58" s="104" t="s">
        <v>41</v>
      </c>
      <c r="F58" s="104"/>
      <c r="G58" s="104" t="s">
        <v>42</v>
      </c>
      <c r="H58" s="104"/>
    </row>
    <row r="59" spans="2:13" ht="1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2:13" ht="1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2:13" ht="1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2:11" ht="15"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2:13" ht="1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6"/>
      <c r="M63" s="6"/>
    </row>
    <row r="64" spans="2:11" ht="15"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2:13" ht="1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31"/>
      <c r="M65" s="31"/>
    </row>
    <row r="66" spans="2:13" ht="83.25" customHeight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32"/>
      <c r="M66" s="32"/>
    </row>
    <row r="67" spans="2:13" ht="61.5" customHeight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32"/>
      <c r="M67" s="32"/>
    </row>
    <row r="68" spans="2:13" ht="1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3"/>
      <c r="M68" s="23"/>
    </row>
    <row r="69" spans="2:13" ht="1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3"/>
      <c r="M69" s="23"/>
    </row>
    <row r="70" spans="2:13" ht="1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3"/>
      <c r="M70" s="23"/>
    </row>
    <row r="71" spans="2:13" ht="1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3"/>
      <c r="M71" s="23"/>
    </row>
    <row r="72" spans="2:13" ht="1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3"/>
      <c r="M72" s="23"/>
    </row>
    <row r="73" spans="2:13" ht="1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3"/>
      <c r="M73" s="23"/>
    </row>
    <row r="74" spans="2:11" ht="15"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2:11" ht="15"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2:11" ht="15"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2:11" ht="15"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2:11" ht="15"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2:11" ht="15"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2:13" ht="1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31"/>
      <c r="M80" s="31"/>
    </row>
    <row r="81" spans="2:13" ht="29.25" customHeight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31"/>
      <c r="M81" s="31"/>
    </row>
    <row r="82" spans="2:13" ht="1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31"/>
      <c r="M82" s="31"/>
    </row>
    <row r="83" spans="2:13" ht="1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3"/>
      <c r="M83" s="23"/>
    </row>
    <row r="84" spans="2:13" ht="1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3"/>
      <c r="M84" s="23"/>
    </row>
    <row r="85" spans="2:11" ht="15">
      <c r="B85" s="28"/>
      <c r="C85" s="28"/>
      <c r="D85" s="28"/>
      <c r="E85" s="28"/>
      <c r="F85" s="28"/>
      <c r="G85" s="28"/>
      <c r="H85" s="28"/>
      <c r="I85" s="28"/>
      <c r="J85" s="28"/>
      <c r="K85" s="28"/>
    </row>
  </sheetData>
  <sheetProtection/>
  <mergeCells count="76">
    <mergeCell ref="J42:J43"/>
    <mergeCell ref="J52:J53"/>
    <mergeCell ref="K52:K53"/>
    <mergeCell ref="L52:L53"/>
    <mergeCell ref="M52:M53"/>
    <mergeCell ref="K30:K31"/>
    <mergeCell ref="L30:L31"/>
    <mergeCell ref="M30:M31"/>
    <mergeCell ref="N52:N53"/>
    <mergeCell ref="E54:E55"/>
    <mergeCell ref="B51:B53"/>
    <mergeCell ref="C51:D51"/>
    <mergeCell ref="F51:H51"/>
    <mergeCell ref="I51:N51"/>
    <mergeCell ref="C52:C53"/>
    <mergeCell ref="D52:D53"/>
    <mergeCell ref="E52:E53"/>
    <mergeCell ref="F52:F53"/>
    <mergeCell ref="G52:H52"/>
    <mergeCell ref="I52:I53"/>
    <mergeCell ref="L42:L43"/>
    <mergeCell ref="D42:D43"/>
    <mergeCell ref="E42:E43"/>
    <mergeCell ref="F42:F43"/>
    <mergeCell ref="G42:H42"/>
    <mergeCell ref="E44:E48"/>
    <mergeCell ref="I42:I43"/>
    <mergeCell ref="K42:K43"/>
    <mergeCell ref="B46:B48"/>
    <mergeCell ref="C46:C48"/>
    <mergeCell ref="D46:D48"/>
    <mergeCell ref="B41:B43"/>
    <mergeCell ref="C41:D41"/>
    <mergeCell ref="C42:C43"/>
    <mergeCell ref="M42:M43"/>
    <mergeCell ref="N42:N43"/>
    <mergeCell ref="F41:N41"/>
    <mergeCell ref="G30:H30"/>
    <mergeCell ref="E32:E33"/>
    <mergeCell ref="B39:N39"/>
    <mergeCell ref="B29:B31"/>
    <mergeCell ref="C29:D29"/>
    <mergeCell ref="F29:H29"/>
    <mergeCell ref="J30:J31"/>
    <mergeCell ref="I29:N29"/>
    <mergeCell ref="C30:C31"/>
    <mergeCell ref="D30:D31"/>
    <mergeCell ref="E30:E31"/>
    <mergeCell ref="F30:F31"/>
    <mergeCell ref="I30:I31"/>
    <mergeCell ref="N30:N31"/>
    <mergeCell ref="K20:K21"/>
    <mergeCell ref="L20:L21"/>
    <mergeCell ref="M20:M21"/>
    <mergeCell ref="N20:N21"/>
    <mergeCell ref="E22:E26"/>
    <mergeCell ref="F20:F21"/>
    <mergeCell ref="G20:H20"/>
    <mergeCell ref="I20:I21"/>
    <mergeCell ref="J20:J21"/>
    <mergeCell ref="B23:B26"/>
    <mergeCell ref="C23:C26"/>
    <mergeCell ref="D23:D26"/>
    <mergeCell ref="B17:N17"/>
    <mergeCell ref="B19:B21"/>
    <mergeCell ref="C19:D19"/>
    <mergeCell ref="F19:N19"/>
    <mergeCell ref="C20:C21"/>
    <mergeCell ref="D20:D21"/>
    <mergeCell ref="E20:E21"/>
    <mergeCell ref="B6:D6"/>
    <mergeCell ref="E6:H6"/>
    <mergeCell ref="B8:D8"/>
    <mergeCell ref="E8:I8"/>
    <mergeCell ref="B7:D7"/>
    <mergeCell ref="E7:H7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51" r:id="rId1"/>
  <rowBreaks count="2" manualBreakCount="2">
    <brk id="27" max="14" man="1"/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58"/>
  <sheetViews>
    <sheetView view="pageBreakPreview" zoomScale="70" zoomScaleSheetLayoutView="70" zoomScalePageLayoutView="0" workbookViewId="0" topLeftCell="A1">
      <selection activeCell="A2" sqref="A2:IV4"/>
    </sheetView>
  </sheetViews>
  <sheetFormatPr defaultColWidth="17.140625" defaultRowHeight="12.75"/>
  <cols>
    <col min="1" max="1" width="6.140625" style="1" customWidth="1"/>
    <col min="2" max="2" width="30.7109375" style="1" customWidth="1"/>
    <col min="3" max="3" width="27.00390625" style="1" customWidth="1"/>
    <col min="4" max="4" width="15.421875" style="1" customWidth="1"/>
    <col min="5" max="5" width="13.7109375" style="1" customWidth="1"/>
    <col min="6" max="6" width="47.57421875" style="1" customWidth="1"/>
    <col min="7" max="16384" width="17.140625" style="1" customWidth="1"/>
  </cols>
  <sheetData>
    <row r="1" s="109" customFormat="1" ht="21"/>
    <row r="2" spans="4:7" s="109" customFormat="1" ht="21">
      <c r="D2" s="108" t="str">
        <f>'свод школы'!D2</f>
        <v>Отчет о выполнении муниципального задания №</v>
      </c>
      <c r="G2" s="282">
        <v>30</v>
      </c>
    </row>
    <row r="3" s="109" customFormat="1" ht="21">
      <c r="D3" s="132" t="str">
        <f>'свод школы'!D3</f>
        <v>на 2019 год </v>
      </c>
    </row>
    <row r="4" spans="3:4" s="109" customFormat="1" ht="21">
      <c r="C4" s="134" t="s">
        <v>0</v>
      </c>
      <c r="D4" s="281">
        <v>43830</v>
      </c>
    </row>
    <row r="6" spans="2:8" ht="23.25" customHeight="1">
      <c r="B6" s="187" t="s">
        <v>1</v>
      </c>
      <c r="C6" s="187"/>
      <c r="D6" s="187"/>
      <c r="E6" s="240" t="s">
        <v>130</v>
      </c>
      <c r="F6" s="240"/>
      <c r="G6" s="240"/>
      <c r="H6" s="240"/>
    </row>
    <row r="7" spans="2:8" ht="20.25" customHeight="1">
      <c r="B7" s="188" t="s">
        <v>2</v>
      </c>
      <c r="C7" s="188"/>
      <c r="D7" s="188"/>
      <c r="E7" s="188" t="s">
        <v>3</v>
      </c>
      <c r="F7" s="188"/>
      <c r="G7" s="188"/>
      <c r="H7" s="188"/>
    </row>
    <row r="8" spans="2:10" ht="24" customHeight="1">
      <c r="B8" s="188" t="s">
        <v>4</v>
      </c>
      <c r="C8" s="188"/>
      <c r="D8" s="188"/>
      <c r="E8" s="188" t="s">
        <v>43</v>
      </c>
      <c r="F8" s="188"/>
      <c r="G8" s="188"/>
      <c r="H8" s="188"/>
      <c r="I8" s="188"/>
      <c r="J8" s="144"/>
    </row>
    <row r="9" spans="2:4" ht="15">
      <c r="B9" s="1" t="s">
        <v>5</v>
      </c>
      <c r="D9" s="1" t="str">
        <f>'свод школы'!D9</f>
        <v>годовая</v>
      </c>
    </row>
    <row r="10" ht="15">
      <c r="C10" s="1" t="s">
        <v>89</v>
      </c>
    </row>
    <row r="12" spans="2:3" ht="15">
      <c r="B12" s="6"/>
      <c r="C12" s="2" t="s">
        <v>7</v>
      </c>
    </row>
    <row r="13" spans="2:4" ht="15">
      <c r="B13" s="6"/>
      <c r="C13" s="4" t="s">
        <v>8</v>
      </c>
      <c r="D13" s="35">
        <v>1</v>
      </c>
    </row>
    <row r="14" spans="2:14" ht="15">
      <c r="B14" s="8" t="s">
        <v>9</v>
      </c>
      <c r="L14" s="2" t="s">
        <v>10</v>
      </c>
      <c r="M14" s="9"/>
      <c r="N14" s="10" t="s">
        <v>115</v>
      </c>
    </row>
    <row r="15" spans="2:14" ht="15">
      <c r="B15" s="36" t="s">
        <v>44</v>
      </c>
      <c r="L15" s="2" t="s">
        <v>11</v>
      </c>
      <c r="M15" s="9"/>
      <c r="N15" s="6"/>
    </row>
    <row r="16" spans="2:5" ht="15">
      <c r="B16" s="2" t="s">
        <v>12</v>
      </c>
      <c r="E16" s="34" t="s">
        <v>45</v>
      </c>
    </row>
    <row r="17" spans="2:14" ht="15">
      <c r="B17" s="191" t="s">
        <v>13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</row>
    <row r="18" ht="15">
      <c r="B18" s="33" t="s">
        <v>14</v>
      </c>
    </row>
    <row r="19" spans="2:14" ht="81" customHeight="1">
      <c r="B19" s="192" t="s">
        <v>15</v>
      </c>
      <c r="C19" s="195" t="s">
        <v>16</v>
      </c>
      <c r="D19" s="196"/>
      <c r="E19" s="11"/>
      <c r="F19" s="195" t="s">
        <v>17</v>
      </c>
      <c r="G19" s="196"/>
      <c r="H19" s="196"/>
      <c r="I19" s="196"/>
      <c r="J19" s="196"/>
      <c r="K19" s="196"/>
      <c r="L19" s="196"/>
      <c r="M19" s="196"/>
      <c r="N19" s="197"/>
    </row>
    <row r="20" spans="2:14" ht="63.75" customHeight="1">
      <c r="B20" s="193"/>
      <c r="C20" s="200" t="s">
        <v>18</v>
      </c>
      <c r="D20" s="200" t="s">
        <v>18</v>
      </c>
      <c r="E20" s="200" t="s">
        <v>18</v>
      </c>
      <c r="F20" s="192" t="s">
        <v>19</v>
      </c>
      <c r="G20" s="195" t="s">
        <v>20</v>
      </c>
      <c r="H20" s="197"/>
      <c r="I20" s="192" t="s">
        <v>21</v>
      </c>
      <c r="J20" s="192" t="s">
        <v>95</v>
      </c>
      <c r="K20" s="192" t="s">
        <v>22</v>
      </c>
      <c r="L20" s="192" t="s">
        <v>23</v>
      </c>
      <c r="M20" s="200" t="s">
        <v>24</v>
      </c>
      <c r="N20" s="192" t="s">
        <v>25</v>
      </c>
    </row>
    <row r="21" spans="2:14" ht="51" customHeight="1">
      <c r="B21" s="194"/>
      <c r="C21" s="201"/>
      <c r="D21" s="201"/>
      <c r="E21" s="201"/>
      <c r="F21" s="194"/>
      <c r="G21" s="14" t="s">
        <v>26</v>
      </c>
      <c r="H21" s="14" t="s">
        <v>27</v>
      </c>
      <c r="I21" s="194"/>
      <c r="J21" s="209"/>
      <c r="K21" s="194"/>
      <c r="L21" s="194"/>
      <c r="M21" s="201"/>
      <c r="N21" s="194"/>
    </row>
    <row r="22" spans="2:14" ht="54.75" customHeight="1">
      <c r="B22" s="139" t="s">
        <v>113</v>
      </c>
      <c r="C22" s="143" t="s">
        <v>28</v>
      </c>
      <c r="D22" s="143" t="s">
        <v>48</v>
      </c>
      <c r="E22" s="200" t="s">
        <v>119</v>
      </c>
      <c r="F22" s="143" t="s">
        <v>29</v>
      </c>
      <c r="G22" s="148" t="s">
        <v>30</v>
      </c>
      <c r="H22" s="14"/>
      <c r="I22" s="18">
        <v>100</v>
      </c>
      <c r="J22" s="18"/>
      <c r="K22" s="18">
        <f>I22</f>
        <v>100</v>
      </c>
      <c r="L22" s="170">
        <f>I22*0.1</f>
        <v>10</v>
      </c>
      <c r="M22" s="18">
        <v>0</v>
      </c>
      <c r="N22" s="12"/>
    </row>
    <row r="23" spans="2:14" ht="61.5" customHeight="1">
      <c r="B23" s="203" t="s">
        <v>114</v>
      </c>
      <c r="C23" s="200" t="s">
        <v>31</v>
      </c>
      <c r="D23" s="200" t="s">
        <v>50</v>
      </c>
      <c r="E23" s="221"/>
      <c r="F23" s="143" t="s">
        <v>32</v>
      </c>
      <c r="G23" s="148" t="s">
        <v>30</v>
      </c>
      <c r="H23" s="14"/>
      <c r="I23" s="18">
        <v>33</v>
      </c>
      <c r="J23" s="18"/>
      <c r="K23" s="18">
        <v>33</v>
      </c>
      <c r="L23" s="170">
        <f>I23*0.1</f>
        <v>3.3000000000000003</v>
      </c>
      <c r="M23" s="18">
        <v>0</v>
      </c>
      <c r="N23" s="12"/>
    </row>
    <row r="24" spans="2:14" ht="48" customHeight="1">
      <c r="B24" s="222"/>
      <c r="C24" s="219"/>
      <c r="D24" s="219"/>
      <c r="E24" s="221"/>
      <c r="F24" s="143" t="s">
        <v>33</v>
      </c>
      <c r="G24" s="148" t="s">
        <v>30</v>
      </c>
      <c r="H24" s="14"/>
      <c r="I24" s="18">
        <v>66</v>
      </c>
      <c r="J24" s="18"/>
      <c r="K24" s="18">
        <v>66</v>
      </c>
      <c r="L24" s="170">
        <f>I24*0.1</f>
        <v>6.6000000000000005</v>
      </c>
      <c r="M24" s="18">
        <v>0</v>
      </c>
      <c r="N24" s="12"/>
    </row>
    <row r="25" spans="2:14" ht="60.75" customHeight="1">
      <c r="B25" s="222"/>
      <c r="C25" s="219"/>
      <c r="D25" s="219"/>
      <c r="E25" s="221"/>
      <c r="F25" s="143" t="s">
        <v>63</v>
      </c>
      <c r="G25" s="148" t="s">
        <v>30</v>
      </c>
      <c r="H25" s="14"/>
      <c r="I25" s="57">
        <v>100</v>
      </c>
      <c r="J25" s="57"/>
      <c r="K25" s="57">
        <v>100</v>
      </c>
      <c r="L25" s="170">
        <f>I25*0.1</f>
        <v>10</v>
      </c>
      <c r="M25" s="18">
        <v>0</v>
      </c>
      <c r="N25" s="12"/>
    </row>
    <row r="26" spans="2:14" ht="79.5" customHeight="1">
      <c r="B26" s="223"/>
      <c r="C26" s="220"/>
      <c r="D26" s="220"/>
      <c r="E26" s="201"/>
      <c r="F26" s="14" t="s">
        <v>34</v>
      </c>
      <c r="G26" s="149" t="s">
        <v>35</v>
      </c>
      <c r="H26" s="3"/>
      <c r="I26" s="22">
        <v>0</v>
      </c>
      <c r="J26" s="22"/>
      <c r="K26" s="18">
        <v>0</v>
      </c>
      <c r="L26" s="170">
        <f>I26*0.1</f>
        <v>0</v>
      </c>
      <c r="M26" s="18">
        <f>I26-K26-L26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4" ht="80.25" customHeight="1">
      <c r="B29" s="192" t="s">
        <v>15</v>
      </c>
      <c r="C29" s="195" t="s">
        <v>16</v>
      </c>
      <c r="D29" s="196"/>
      <c r="E29" s="11"/>
      <c r="F29" s="195" t="s">
        <v>37</v>
      </c>
      <c r="G29" s="196"/>
      <c r="H29" s="197"/>
      <c r="I29" s="195" t="s">
        <v>37</v>
      </c>
      <c r="J29" s="196"/>
      <c r="K29" s="196"/>
      <c r="L29" s="196"/>
      <c r="M29" s="196"/>
      <c r="N29" s="197"/>
    </row>
    <row r="30" spans="2:14" ht="15" customHeight="1">
      <c r="B30" s="193"/>
      <c r="C30" s="200" t="s">
        <v>18</v>
      </c>
      <c r="D30" s="200" t="s">
        <v>18</v>
      </c>
      <c r="E30" s="200" t="s">
        <v>18</v>
      </c>
      <c r="F30" s="192" t="s">
        <v>19</v>
      </c>
      <c r="G30" s="195" t="s">
        <v>20</v>
      </c>
      <c r="H30" s="197"/>
      <c r="I30" s="192" t="s">
        <v>21</v>
      </c>
      <c r="J30" s="192" t="s">
        <v>95</v>
      </c>
      <c r="K30" s="192" t="s">
        <v>22</v>
      </c>
      <c r="L30" s="192" t="s">
        <v>23</v>
      </c>
      <c r="M30" s="200" t="s">
        <v>24</v>
      </c>
      <c r="N30" s="192" t="s">
        <v>25</v>
      </c>
    </row>
    <row r="31" spans="2:14" ht="66" customHeight="1">
      <c r="B31" s="194"/>
      <c r="C31" s="201"/>
      <c r="D31" s="201"/>
      <c r="E31" s="201"/>
      <c r="F31" s="194"/>
      <c r="G31" s="14" t="s">
        <v>26</v>
      </c>
      <c r="H31" s="14" t="s">
        <v>27</v>
      </c>
      <c r="I31" s="194"/>
      <c r="J31" s="209"/>
      <c r="K31" s="194"/>
      <c r="L31" s="194"/>
      <c r="M31" s="201"/>
      <c r="N31" s="194"/>
    </row>
    <row r="32" spans="2:14" ht="96.75" customHeight="1">
      <c r="B32" s="15" t="s">
        <v>113</v>
      </c>
      <c r="C32" s="143" t="s">
        <v>28</v>
      </c>
      <c r="D32" s="12" t="s">
        <v>52</v>
      </c>
      <c r="E32" s="200" t="s">
        <v>91</v>
      </c>
      <c r="F32" s="26" t="s">
        <v>38</v>
      </c>
      <c r="G32" s="27" t="s">
        <v>39</v>
      </c>
      <c r="H32" s="14"/>
      <c r="I32" s="18">
        <v>25</v>
      </c>
      <c r="J32" s="18"/>
      <c r="K32" s="18">
        <v>26</v>
      </c>
      <c r="L32" s="170">
        <f>I32*0.1</f>
        <v>2.5</v>
      </c>
      <c r="M32" s="18">
        <v>0</v>
      </c>
      <c r="N32" s="12"/>
    </row>
    <row r="33" spans="2:14" ht="74.25" customHeight="1">
      <c r="B33" s="19" t="s">
        <v>114</v>
      </c>
      <c r="C33" s="143" t="s">
        <v>31</v>
      </c>
      <c r="D33" s="143" t="s">
        <v>50</v>
      </c>
      <c r="E33" s="201"/>
      <c r="F33" s="26" t="s">
        <v>38</v>
      </c>
      <c r="G33" s="27" t="s">
        <v>39</v>
      </c>
      <c r="H33" s="14"/>
      <c r="I33" s="18">
        <v>0</v>
      </c>
      <c r="J33" s="18"/>
      <c r="K33" s="18">
        <v>0</v>
      </c>
      <c r="L33" s="170">
        <f>I33*0.1</f>
        <v>0</v>
      </c>
      <c r="M33" s="18">
        <v>0</v>
      </c>
      <c r="N33" s="12"/>
    </row>
    <row r="35" spans="2:4" ht="15">
      <c r="B35" s="6"/>
      <c r="C35" s="4" t="s">
        <v>8</v>
      </c>
      <c r="D35" s="56">
        <v>2</v>
      </c>
    </row>
    <row r="36" spans="2:14" ht="15">
      <c r="B36" s="8" t="s">
        <v>9</v>
      </c>
      <c r="L36" s="2" t="s">
        <v>10</v>
      </c>
      <c r="M36" s="9"/>
      <c r="N36" s="10" t="s">
        <v>116</v>
      </c>
    </row>
    <row r="37" spans="2:14" ht="15">
      <c r="B37" s="54" t="s">
        <v>53</v>
      </c>
      <c r="L37" s="2" t="s">
        <v>11</v>
      </c>
      <c r="M37" s="9"/>
      <c r="N37" s="6"/>
    </row>
    <row r="38" spans="2:5" ht="15">
      <c r="B38" s="2" t="s">
        <v>12</v>
      </c>
      <c r="E38" s="46" t="s">
        <v>62</v>
      </c>
    </row>
    <row r="39" spans="2:14" ht="15">
      <c r="B39" s="191" t="s">
        <v>13</v>
      </c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</row>
    <row r="40" ht="18.75" customHeight="1">
      <c r="B40" s="55" t="s">
        <v>14</v>
      </c>
    </row>
    <row r="41" spans="2:14" ht="15" customHeight="1">
      <c r="B41" s="192" t="s">
        <v>15</v>
      </c>
      <c r="C41" s="195" t="s">
        <v>16</v>
      </c>
      <c r="D41" s="196"/>
      <c r="E41" s="11"/>
      <c r="F41" s="195" t="s">
        <v>17</v>
      </c>
      <c r="G41" s="196"/>
      <c r="H41" s="196"/>
      <c r="I41" s="196"/>
      <c r="J41" s="196"/>
      <c r="K41" s="196"/>
      <c r="L41" s="196"/>
      <c r="M41" s="196"/>
      <c r="N41" s="197"/>
    </row>
    <row r="42" spans="2:14" ht="15.75" customHeight="1">
      <c r="B42" s="193"/>
      <c r="C42" s="200" t="s">
        <v>18</v>
      </c>
      <c r="D42" s="200" t="s">
        <v>18</v>
      </c>
      <c r="E42" s="200" t="s">
        <v>18</v>
      </c>
      <c r="F42" s="192" t="s">
        <v>19</v>
      </c>
      <c r="G42" s="195" t="s">
        <v>20</v>
      </c>
      <c r="H42" s="197"/>
      <c r="I42" s="192" t="s">
        <v>21</v>
      </c>
      <c r="J42" s="192" t="s">
        <v>95</v>
      </c>
      <c r="K42" s="192" t="s">
        <v>22</v>
      </c>
      <c r="L42" s="192" t="s">
        <v>23</v>
      </c>
      <c r="M42" s="200" t="s">
        <v>24</v>
      </c>
      <c r="N42" s="192" t="s">
        <v>25</v>
      </c>
    </row>
    <row r="43" spans="2:14" ht="71.25" customHeight="1">
      <c r="B43" s="194"/>
      <c r="C43" s="201"/>
      <c r="D43" s="201"/>
      <c r="E43" s="201"/>
      <c r="F43" s="194"/>
      <c r="G43" s="14" t="s">
        <v>26</v>
      </c>
      <c r="H43" s="14" t="s">
        <v>27</v>
      </c>
      <c r="I43" s="194"/>
      <c r="J43" s="209"/>
      <c r="K43" s="194"/>
      <c r="L43" s="194"/>
      <c r="M43" s="201"/>
      <c r="N43" s="194"/>
    </row>
    <row r="44" spans="2:14" ht="114.75" customHeight="1">
      <c r="B44" s="15" t="s">
        <v>109</v>
      </c>
      <c r="C44" s="143" t="s">
        <v>28</v>
      </c>
      <c r="D44" s="143" t="s">
        <v>48</v>
      </c>
      <c r="E44" s="200" t="str">
        <f>E32</f>
        <v>очная </v>
      </c>
      <c r="F44" s="143" t="s">
        <v>29</v>
      </c>
      <c r="G44" s="148" t="s">
        <v>30</v>
      </c>
      <c r="H44" s="14"/>
      <c r="I44" s="18">
        <v>100</v>
      </c>
      <c r="J44" s="18"/>
      <c r="K44" s="18">
        <f>I44</f>
        <v>100</v>
      </c>
      <c r="L44" s="170">
        <f>I44*0.1</f>
        <v>10</v>
      </c>
      <c r="M44" s="18">
        <v>0</v>
      </c>
      <c r="N44" s="12"/>
    </row>
    <row r="45" spans="2:14" ht="140.25">
      <c r="B45" s="19" t="s">
        <v>110</v>
      </c>
      <c r="C45" s="142" t="s">
        <v>31</v>
      </c>
      <c r="D45" s="142" t="s">
        <v>50</v>
      </c>
      <c r="E45" s="221"/>
      <c r="F45" s="143" t="s">
        <v>32</v>
      </c>
      <c r="G45" s="148" t="s">
        <v>30</v>
      </c>
      <c r="H45" s="14"/>
      <c r="I45" s="18">
        <v>57</v>
      </c>
      <c r="J45" s="18"/>
      <c r="K45" s="18">
        <v>57</v>
      </c>
      <c r="L45" s="170">
        <f>I45*0.1</f>
        <v>5.7</v>
      </c>
      <c r="M45" s="18">
        <v>0</v>
      </c>
      <c r="N45" s="12"/>
    </row>
    <row r="46" spans="2:14" ht="30.75">
      <c r="B46" s="203"/>
      <c r="C46" s="200"/>
      <c r="D46" s="200"/>
      <c r="E46" s="221"/>
      <c r="F46" s="143" t="s">
        <v>33</v>
      </c>
      <c r="G46" s="148" t="s">
        <v>30</v>
      </c>
      <c r="H46" s="14"/>
      <c r="I46" s="18">
        <v>88</v>
      </c>
      <c r="J46" s="18"/>
      <c r="K46" s="18">
        <v>88</v>
      </c>
      <c r="L46" s="170">
        <f>I46*0.1</f>
        <v>8.8</v>
      </c>
      <c r="M46" s="18">
        <v>0</v>
      </c>
      <c r="N46" s="12"/>
    </row>
    <row r="47" spans="2:14" ht="46.5">
      <c r="B47" s="222"/>
      <c r="C47" s="219"/>
      <c r="D47" s="219"/>
      <c r="E47" s="221"/>
      <c r="F47" s="143" t="s">
        <v>63</v>
      </c>
      <c r="G47" s="148" t="s">
        <v>30</v>
      </c>
      <c r="H47" s="14"/>
      <c r="I47" s="18">
        <v>100</v>
      </c>
      <c r="J47" s="18"/>
      <c r="K47" s="18">
        <f>I47</f>
        <v>100</v>
      </c>
      <c r="L47" s="170">
        <f>I47*0.1</f>
        <v>10</v>
      </c>
      <c r="M47" s="18">
        <v>0</v>
      </c>
      <c r="N47" s="12"/>
    </row>
    <row r="48" spans="2:14" ht="62.25">
      <c r="B48" s="223"/>
      <c r="C48" s="220"/>
      <c r="D48" s="220"/>
      <c r="E48" s="201"/>
      <c r="F48" s="14" t="s">
        <v>34</v>
      </c>
      <c r="G48" s="149" t="s">
        <v>35</v>
      </c>
      <c r="H48" s="3"/>
      <c r="I48" s="22">
        <v>0</v>
      </c>
      <c r="J48" s="22"/>
      <c r="K48" s="18">
        <f>I48</f>
        <v>0</v>
      </c>
      <c r="L48" s="170">
        <f>I48*0.1</f>
        <v>0</v>
      </c>
      <c r="M48" s="18">
        <f>I48-K48-L48</f>
        <v>0</v>
      </c>
      <c r="N48" s="3"/>
    </row>
    <row r="49" spans="2:14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2:13" ht="15.75" customHeight="1">
      <c r="B50" s="55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4" ht="15.75" customHeight="1">
      <c r="B51" s="192" t="s">
        <v>15</v>
      </c>
      <c r="C51" s="195" t="s">
        <v>16</v>
      </c>
      <c r="D51" s="196"/>
      <c r="E51" s="11"/>
      <c r="F51" s="195" t="s">
        <v>37</v>
      </c>
      <c r="G51" s="196"/>
      <c r="H51" s="197"/>
      <c r="I51" s="195" t="s">
        <v>37</v>
      </c>
      <c r="J51" s="196"/>
      <c r="K51" s="196"/>
      <c r="L51" s="196"/>
      <c r="M51" s="196"/>
      <c r="N51" s="197"/>
    </row>
    <row r="52" spans="2:14" ht="15.75" customHeight="1">
      <c r="B52" s="193"/>
      <c r="C52" s="200" t="s">
        <v>18</v>
      </c>
      <c r="D52" s="200" t="s">
        <v>18</v>
      </c>
      <c r="E52" s="200" t="s">
        <v>18</v>
      </c>
      <c r="F52" s="192" t="s">
        <v>19</v>
      </c>
      <c r="G52" s="195" t="s">
        <v>20</v>
      </c>
      <c r="H52" s="197"/>
      <c r="I52" s="192" t="s">
        <v>21</v>
      </c>
      <c r="J52" s="192" t="s">
        <v>95</v>
      </c>
      <c r="K52" s="192" t="s">
        <v>22</v>
      </c>
      <c r="L52" s="192" t="s">
        <v>23</v>
      </c>
      <c r="M52" s="200" t="s">
        <v>24</v>
      </c>
      <c r="N52" s="192" t="s">
        <v>25</v>
      </c>
    </row>
    <row r="53" spans="2:14" ht="58.5" customHeight="1">
      <c r="B53" s="194"/>
      <c r="C53" s="201"/>
      <c r="D53" s="201"/>
      <c r="E53" s="201"/>
      <c r="F53" s="194"/>
      <c r="G53" s="14" t="s">
        <v>26</v>
      </c>
      <c r="H53" s="14" t="s">
        <v>27</v>
      </c>
      <c r="I53" s="194"/>
      <c r="J53" s="209"/>
      <c r="K53" s="194"/>
      <c r="L53" s="194"/>
      <c r="M53" s="201"/>
      <c r="N53" s="194"/>
    </row>
    <row r="54" spans="2:14" ht="36" customHeight="1">
      <c r="B54" s="15" t="s">
        <v>109</v>
      </c>
      <c r="C54" s="143" t="s">
        <v>28</v>
      </c>
      <c r="D54" s="12" t="s">
        <v>52</v>
      </c>
      <c r="E54" s="280" t="str">
        <f>E32</f>
        <v>очная </v>
      </c>
      <c r="F54" s="26" t="s">
        <v>38</v>
      </c>
      <c r="G54" s="27" t="s">
        <v>39</v>
      </c>
      <c r="H54" s="14"/>
      <c r="I54" s="18">
        <v>24</v>
      </c>
      <c r="J54" s="18"/>
      <c r="K54" s="57">
        <v>22</v>
      </c>
      <c r="L54" s="170">
        <f>I54*0.1</f>
        <v>2.4000000000000004</v>
      </c>
      <c r="M54" s="18">
        <v>0</v>
      </c>
      <c r="N54" s="12"/>
    </row>
    <row r="55" spans="2:14" ht="78">
      <c r="B55" s="19" t="s">
        <v>110</v>
      </c>
      <c r="C55" s="143" t="s">
        <v>31</v>
      </c>
      <c r="D55" s="143" t="s">
        <v>50</v>
      </c>
      <c r="E55" s="280"/>
      <c r="F55" s="26" t="s">
        <v>38</v>
      </c>
      <c r="G55" s="27" t="s">
        <v>39</v>
      </c>
      <c r="H55" s="14"/>
      <c r="I55" s="18">
        <v>1</v>
      </c>
      <c r="J55" s="18"/>
      <c r="K55" s="18">
        <v>1</v>
      </c>
      <c r="L55" s="170">
        <f>I55*0.1</f>
        <v>0.1</v>
      </c>
      <c r="M55" s="18">
        <v>0</v>
      </c>
      <c r="N55" s="12"/>
    </row>
    <row r="57" spans="2:8" ht="15">
      <c r="B57" s="28" t="s">
        <v>59</v>
      </c>
      <c r="C57" s="28" t="s">
        <v>93</v>
      </c>
      <c r="D57" s="28"/>
      <c r="E57" s="28" t="s">
        <v>40</v>
      </c>
      <c r="F57" s="28"/>
      <c r="G57" s="28" t="s">
        <v>84</v>
      </c>
      <c r="H57" s="28"/>
    </row>
    <row r="58" spans="2:8" ht="28.5" customHeight="1">
      <c r="B58" s="29">
        <v>43830</v>
      </c>
      <c r="C58" s="28"/>
      <c r="D58" s="28"/>
      <c r="E58" s="28" t="s">
        <v>41</v>
      </c>
      <c r="F58" s="28"/>
      <c r="G58" s="28" t="s">
        <v>42</v>
      </c>
      <c r="H58" s="28"/>
    </row>
    <row r="59" ht="44.25" customHeight="1"/>
    <row r="60" ht="61.5" customHeight="1"/>
    <row r="62" ht="35.25" customHeight="1"/>
    <row r="63" ht="2.25" customHeight="1" hidden="1"/>
    <row r="64" ht="31.5" customHeight="1" hidden="1"/>
    <row r="65" ht="15.75" customHeight="1" hidden="1"/>
    <row r="69" ht="15.75" customHeight="1"/>
    <row r="70" ht="15.75" customHeight="1"/>
    <row r="71" ht="48.75" customHeight="1"/>
    <row r="72" ht="96.75" customHeight="1"/>
    <row r="73" ht="15.75" customHeight="1" hidden="1"/>
    <row r="74" ht="9" customHeight="1" hidden="1"/>
  </sheetData>
  <sheetProtection/>
  <mergeCells count="76">
    <mergeCell ref="J30:J31"/>
    <mergeCell ref="J42:J43"/>
    <mergeCell ref="J52:J53"/>
    <mergeCell ref="K52:K53"/>
    <mergeCell ref="L52:L53"/>
    <mergeCell ref="B39:N39"/>
    <mergeCell ref="B46:B48"/>
    <mergeCell ref="C46:C48"/>
    <mergeCell ref="B41:B43"/>
    <mergeCell ref="M52:M53"/>
    <mergeCell ref="N52:N53"/>
    <mergeCell ref="E54:E55"/>
    <mergeCell ref="B51:B53"/>
    <mergeCell ref="C51:D51"/>
    <mergeCell ref="F51:H51"/>
    <mergeCell ref="I51:N51"/>
    <mergeCell ref="C52:C53"/>
    <mergeCell ref="D52:D53"/>
    <mergeCell ref="E52:E53"/>
    <mergeCell ref="F52:F53"/>
    <mergeCell ref="G52:H52"/>
    <mergeCell ref="I52:I53"/>
    <mergeCell ref="L42:L43"/>
    <mergeCell ref="D42:D43"/>
    <mergeCell ref="E42:E43"/>
    <mergeCell ref="F42:F43"/>
    <mergeCell ref="G42:H42"/>
    <mergeCell ref="D46:D48"/>
    <mergeCell ref="E44:E48"/>
    <mergeCell ref="C41:D41"/>
    <mergeCell ref="C42:C43"/>
    <mergeCell ref="N30:N31"/>
    <mergeCell ref="M42:M43"/>
    <mergeCell ref="N42:N43"/>
    <mergeCell ref="F41:N41"/>
    <mergeCell ref="G30:H30"/>
    <mergeCell ref="F30:F31"/>
    <mergeCell ref="I42:I43"/>
    <mergeCell ref="K42:K43"/>
    <mergeCell ref="K30:K31"/>
    <mergeCell ref="K20:K21"/>
    <mergeCell ref="L20:L21"/>
    <mergeCell ref="L30:L31"/>
    <mergeCell ref="M30:M31"/>
    <mergeCell ref="E32:E33"/>
    <mergeCell ref="E20:E21"/>
    <mergeCell ref="I30:I31"/>
    <mergeCell ref="M20:M21"/>
    <mergeCell ref="J20:J21"/>
    <mergeCell ref="B29:B31"/>
    <mergeCell ref="C29:D29"/>
    <mergeCell ref="F29:H29"/>
    <mergeCell ref="I29:N29"/>
    <mergeCell ref="C30:C31"/>
    <mergeCell ref="F20:F21"/>
    <mergeCell ref="G20:H20"/>
    <mergeCell ref="I20:I21"/>
    <mergeCell ref="D30:D31"/>
    <mergeCell ref="E30:E31"/>
    <mergeCell ref="D23:D26"/>
    <mergeCell ref="E22:E26"/>
    <mergeCell ref="B23:B26"/>
    <mergeCell ref="C23:C26"/>
    <mergeCell ref="B17:N17"/>
    <mergeCell ref="B19:B21"/>
    <mergeCell ref="C19:D19"/>
    <mergeCell ref="F19:N19"/>
    <mergeCell ref="C20:C21"/>
    <mergeCell ref="D20:D21"/>
    <mergeCell ref="N20:N21"/>
    <mergeCell ref="B6:D6"/>
    <mergeCell ref="E6:H6"/>
    <mergeCell ref="B8:D8"/>
    <mergeCell ref="E8:I8"/>
    <mergeCell ref="B7:D7"/>
    <mergeCell ref="E7:H7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53" r:id="rId1"/>
  <rowBreaks count="1" manualBreakCount="1">
    <brk id="27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74"/>
  <sheetViews>
    <sheetView view="pageBreakPreview" zoomScale="70" zoomScaleSheetLayoutView="70" zoomScalePageLayoutView="0" workbookViewId="0" topLeftCell="A1">
      <selection activeCell="A2" sqref="A2:IV4"/>
    </sheetView>
  </sheetViews>
  <sheetFormatPr defaultColWidth="9.140625" defaultRowHeight="12.75"/>
  <cols>
    <col min="1" max="1" width="4.7109375" style="1" customWidth="1"/>
    <col min="2" max="2" width="38.8515625" style="1" customWidth="1"/>
    <col min="3" max="3" width="35.28125" style="1" customWidth="1"/>
    <col min="4" max="4" width="18.421875" style="1" customWidth="1"/>
    <col min="5" max="5" width="14.7109375" style="1" customWidth="1"/>
    <col min="6" max="6" width="23.00390625" style="1" customWidth="1"/>
    <col min="7" max="7" width="13.28125" style="1" customWidth="1"/>
    <col min="8" max="8" width="7.7109375" style="1" customWidth="1"/>
    <col min="9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7" s="109" customFormat="1" ht="21">
      <c r="D2" s="108" t="str">
        <f>'свод школы'!D2</f>
        <v>Отчет о выполнении муниципального задания №</v>
      </c>
      <c r="G2" s="282">
        <v>29</v>
      </c>
    </row>
    <row r="3" s="109" customFormat="1" ht="21">
      <c r="D3" s="132" t="str">
        <f>'свод школы'!D3</f>
        <v>на 2019 год </v>
      </c>
    </row>
    <row r="4" spans="3:4" s="109" customFormat="1" ht="21">
      <c r="C4" s="134" t="s">
        <v>0</v>
      </c>
      <c r="D4" s="281">
        <v>43830</v>
      </c>
    </row>
    <row r="6" spans="2:8" ht="42.75" customHeight="1">
      <c r="B6" s="188" t="s">
        <v>1</v>
      </c>
      <c r="C6" s="188"/>
      <c r="D6" s="188"/>
      <c r="E6" s="302" t="s">
        <v>129</v>
      </c>
      <c r="F6" s="302"/>
      <c r="G6" s="302"/>
      <c r="H6" s="302"/>
    </row>
    <row r="7" spans="2:8" ht="15.75" customHeight="1">
      <c r="B7" s="188" t="s">
        <v>2</v>
      </c>
      <c r="C7" s="188"/>
      <c r="D7" s="188"/>
      <c r="E7" s="188" t="s">
        <v>3</v>
      </c>
      <c r="F7" s="188"/>
      <c r="G7" s="188"/>
      <c r="H7" s="188"/>
    </row>
    <row r="8" spans="2:10" ht="18" customHeight="1">
      <c r="B8" s="188" t="s">
        <v>4</v>
      </c>
      <c r="C8" s="188"/>
      <c r="D8" s="188"/>
      <c r="E8" s="188" t="s">
        <v>43</v>
      </c>
      <c r="F8" s="188"/>
      <c r="G8" s="188"/>
      <c r="H8" s="188"/>
      <c r="I8" s="188"/>
      <c r="J8" s="144"/>
    </row>
    <row r="9" spans="2:4" ht="15">
      <c r="B9" s="1" t="s">
        <v>5</v>
      </c>
      <c r="D9" s="1" t="str">
        <f>'свод школы'!D9</f>
        <v>годовая</v>
      </c>
    </row>
    <row r="10" ht="15">
      <c r="C10" s="1" t="s">
        <v>6</v>
      </c>
    </row>
    <row r="12" spans="2:7" ht="15">
      <c r="B12" s="6"/>
      <c r="C12" s="2" t="s">
        <v>7</v>
      </c>
      <c r="G12" s="7"/>
    </row>
    <row r="13" spans="2:4" ht="15">
      <c r="B13" s="6"/>
      <c r="C13" s="4" t="s">
        <v>8</v>
      </c>
      <c r="D13" s="35">
        <v>1</v>
      </c>
    </row>
    <row r="14" spans="2:14" ht="15">
      <c r="B14" s="8" t="s">
        <v>9</v>
      </c>
      <c r="L14" s="2" t="s">
        <v>10</v>
      </c>
      <c r="M14" s="9"/>
      <c r="N14" s="10" t="s">
        <v>115</v>
      </c>
    </row>
    <row r="15" spans="2:14" ht="15">
      <c r="B15" s="36" t="s">
        <v>44</v>
      </c>
      <c r="L15" s="2" t="s">
        <v>11</v>
      </c>
      <c r="M15" s="9"/>
      <c r="N15" s="6"/>
    </row>
    <row r="16" spans="2:5" ht="15">
      <c r="B16" s="2" t="s">
        <v>12</v>
      </c>
      <c r="E16" s="34" t="s">
        <v>45</v>
      </c>
    </row>
    <row r="17" spans="2:14" ht="15">
      <c r="B17" s="191" t="s">
        <v>13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</row>
    <row r="18" ht="15">
      <c r="B18" s="33" t="s">
        <v>14</v>
      </c>
    </row>
    <row r="19" spans="2:14" ht="81" customHeight="1">
      <c r="B19" s="192" t="s">
        <v>15</v>
      </c>
      <c r="C19" s="195" t="s">
        <v>16</v>
      </c>
      <c r="D19" s="196"/>
      <c r="E19" s="11"/>
      <c r="F19" s="195" t="s">
        <v>17</v>
      </c>
      <c r="G19" s="196"/>
      <c r="H19" s="196"/>
      <c r="I19" s="196"/>
      <c r="J19" s="196"/>
      <c r="K19" s="196"/>
      <c r="L19" s="196"/>
      <c r="M19" s="196"/>
      <c r="N19" s="197"/>
    </row>
    <row r="20" spans="2:14" ht="93.75" customHeight="1">
      <c r="B20" s="193"/>
      <c r="C20" s="198" t="s">
        <v>18</v>
      </c>
      <c r="D20" s="198" t="s">
        <v>18</v>
      </c>
      <c r="E20" s="198" t="s">
        <v>18</v>
      </c>
      <c r="F20" s="192" t="s">
        <v>19</v>
      </c>
      <c r="G20" s="195" t="s">
        <v>20</v>
      </c>
      <c r="H20" s="197"/>
      <c r="I20" s="192" t="s">
        <v>21</v>
      </c>
      <c r="J20" s="192" t="s">
        <v>95</v>
      </c>
      <c r="K20" s="192" t="s">
        <v>22</v>
      </c>
      <c r="L20" s="192" t="s">
        <v>23</v>
      </c>
      <c r="M20" s="200" t="s">
        <v>24</v>
      </c>
      <c r="N20" s="192" t="s">
        <v>25</v>
      </c>
    </row>
    <row r="21" spans="2:14" ht="51" customHeight="1">
      <c r="B21" s="194"/>
      <c r="C21" s="199"/>
      <c r="D21" s="199"/>
      <c r="E21" s="199"/>
      <c r="F21" s="194"/>
      <c r="G21" s="14" t="s">
        <v>26</v>
      </c>
      <c r="H21" s="14" t="s">
        <v>27</v>
      </c>
      <c r="I21" s="194"/>
      <c r="J21" s="209"/>
      <c r="K21" s="194"/>
      <c r="L21" s="194"/>
      <c r="M21" s="201"/>
      <c r="N21" s="194"/>
    </row>
    <row r="22" spans="2:14" ht="54.75" customHeight="1">
      <c r="B22" s="116" t="s">
        <v>113</v>
      </c>
      <c r="C22" s="16" t="s">
        <v>28</v>
      </c>
      <c r="D22" s="13" t="s">
        <v>48</v>
      </c>
      <c r="E22" s="198" t="str">
        <f>E32</f>
        <v>очная </v>
      </c>
      <c r="F22" s="16" t="s">
        <v>29</v>
      </c>
      <c r="G22" s="17" t="s">
        <v>30</v>
      </c>
      <c r="H22" s="14"/>
      <c r="I22" s="18">
        <v>100</v>
      </c>
      <c r="J22" s="18">
        <v>0</v>
      </c>
      <c r="K22" s="18">
        <f>I22</f>
        <v>100</v>
      </c>
      <c r="L22" s="170">
        <f>I22*0.1</f>
        <v>10</v>
      </c>
      <c r="M22" s="18">
        <v>0</v>
      </c>
      <c r="N22" s="12"/>
    </row>
    <row r="23" spans="2:14" ht="61.5" customHeight="1">
      <c r="B23" s="211" t="s">
        <v>114</v>
      </c>
      <c r="C23" s="206" t="s">
        <v>31</v>
      </c>
      <c r="D23" s="206" t="s">
        <v>50</v>
      </c>
      <c r="E23" s="202"/>
      <c r="F23" s="16" t="s">
        <v>32</v>
      </c>
      <c r="G23" s="17" t="s">
        <v>30</v>
      </c>
      <c r="H23" s="14"/>
      <c r="I23" s="18">
        <v>75</v>
      </c>
      <c r="J23" s="18">
        <v>0</v>
      </c>
      <c r="K23" s="18">
        <v>75</v>
      </c>
      <c r="L23" s="170">
        <f>I23*0.1</f>
        <v>7.5</v>
      </c>
      <c r="M23" s="18">
        <v>0</v>
      </c>
      <c r="N23" s="12"/>
    </row>
    <row r="24" spans="2:14" ht="48" customHeight="1">
      <c r="B24" s="212"/>
      <c r="C24" s="207"/>
      <c r="D24" s="207"/>
      <c r="E24" s="202"/>
      <c r="F24" s="16" t="s">
        <v>33</v>
      </c>
      <c r="G24" s="17" t="s">
        <v>30</v>
      </c>
      <c r="H24" s="14"/>
      <c r="I24" s="18">
        <v>75</v>
      </c>
      <c r="J24" s="18">
        <v>0</v>
      </c>
      <c r="K24" s="18">
        <f>I24</f>
        <v>75</v>
      </c>
      <c r="L24" s="170">
        <f>I24*0.1</f>
        <v>7.5</v>
      </c>
      <c r="M24" s="18">
        <v>0</v>
      </c>
      <c r="N24" s="12"/>
    </row>
    <row r="25" spans="2:14" ht="60.75" customHeight="1">
      <c r="B25" s="212"/>
      <c r="C25" s="207"/>
      <c r="D25" s="207"/>
      <c r="E25" s="202"/>
      <c r="F25" s="16" t="s">
        <v>63</v>
      </c>
      <c r="G25" s="17" t="s">
        <v>30</v>
      </c>
      <c r="H25" s="14"/>
      <c r="I25" s="57">
        <v>100</v>
      </c>
      <c r="J25" s="57">
        <v>0</v>
      </c>
      <c r="K25" s="57">
        <v>100</v>
      </c>
      <c r="L25" s="170">
        <f>I25*0.1</f>
        <v>10</v>
      </c>
      <c r="M25" s="18">
        <v>0</v>
      </c>
      <c r="N25" s="12"/>
    </row>
    <row r="26" spans="2:14" ht="79.5" customHeight="1">
      <c r="B26" s="213"/>
      <c r="C26" s="208"/>
      <c r="D26" s="208"/>
      <c r="E26" s="199"/>
      <c r="F26" s="20" t="s">
        <v>34</v>
      </c>
      <c r="G26" s="21" t="s">
        <v>35</v>
      </c>
      <c r="H26" s="3"/>
      <c r="I26" s="22">
        <v>0</v>
      </c>
      <c r="J26" s="22">
        <v>0</v>
      </c>
      <c r="K26" s="18">
        <v>0</v>
      </c>
      <c r="L26" s="170">
        <f>I26*0.1</f>
        <v>0</v>
      </c>
      <c r="M26" s="18">
        <f>I26-K26-L26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4" ht="80.25" customHeight="1">
      <c r="B29" s="192" t="s">
        <v>15</v>
      </c>
      <c r="C29" s="195" t="s">
        <v>16</v>
      </c>
      <c r="D29" s="196"/>
      <c r="E29" s="11"/>
      <c r="F29" s="195" t="s">
        <v>37</v>
      </c>
      <c r="G29" s="196"/>
      <c r="H29" s="197"/>
      <c r="I29" s="195" t="s">
        <v>37</v>
      </c>
      <c r="J29" s="196"/>
      <c r="K29" s="196"/>
      <c r="L29" s="196"/>
      <c r="M29" s="196"/>
      <c r="N29" s="197"/>
    </row>
    <row r="30" spans="2:14" ht="96.75" customHeight="1">
      <c r="B30" s="193"/>
      <c r="C30" s="198" t="s">
        <v>18</v>
      </c>
      <c r="D30" s="198" t="s">
        <v>18</v>
      </c>
      <c r="E30" s="198" t="s">
        <v>18</v>
      </c>
      <c r="F30" s="192" t="s">
        <v>19</v>
      </c>
      <c r="G30" s="195" t="s">
        <v>20</v>
      </c>
      <c r="H30" s="197"/>
      <c r="I30" s="192" t="s">
        <v>21</v>
      </c>
      <c r="J30" s="145" t="s">
        <v>95</v>
      </c>
      <c r="K30" s="192" t="s">
        <v>22</v>
      </c>
      <c r="L30" s="192" t="s">
        <v>23</v>
      </c>
      <c r="M30" s="200" t="s">
        <v>24</v>
      </c>
      <c r="N30" s="192" t="s">
        <v>25</v>
      </c>
    </row>
    <row r="31" spans="2:14" ht="111" customHeight="1">
      <c r="B31" s="194"/>
      <c r="C31" s="199"/>
      <c r="D31" s="199"/>
      <c r="E31" s="199"/>
      <c r="F31" s="194"/>
      <c r="G31" s="14" t="s">
        <v>26</v>
      </c>
      <c r="H31" s="14" t="s">
        <v>27</v>
      </c>
      <c r="I31" s="194"/>
      <c r="J31" s="12"/>
      <c r="K31" s="194"/>
      <c r="L31" s="194"/>
      <c r="M31" s="201"/>
      <c r="N31" s="194"/>
    </row>
    <row r="32" spans="2:14" ht="42" customHeight="1">
      <c r="B32" s="116" t="s">
        <v>113</v>
      </c>
      <c r="C32" s="16" t="s">
        <v>28</v>
      </c>
      <c r="D32" s="38" t="s">
        <v>52</v>
      </c>
      <c r="E32" s="198" t="s">
        <v>91</v>
      </c>
      <c r="F32" s="26" t="s">
        <v>38</v>
      </c>
      <c r="G32" s="27" t="s">
        <v>39</v>
      </c>
      <c r="H32" s="14"/>
      <c r="I32" s="18">
        <v>34</v>
      </c>
      <c r="J32" s="18">
        <v>0</v>
      </c>
      <c r="K32" s="18">
        <v>31</v>
      </c>
      <c r="L32" s="170">
        <f>I32*0.1</f>
        <v>3.4000000000000004</v>
      </c>
      <c r="M32" s="18">
        <v>0</v>
      </c>
      <c r="N32" s="12"/>
    </row>
    <row r="33" spans="2:14" ht="56.25" customHeight="1">
      <c r="B33" s="124" t="s">
        <v>114</v>
      </c>
      <c r="C33" s="16" t="s">
        <v>31</v>
      </c>
      <c r="D33" s="16" t="s">
        <v>50</v>
      </c>
      <c r="E33" s="199"/>
      <c r="F33" s="26" t="s">
        <v>38</v>
      </c>
      <c r="G33" s="27" t="s">
        <v>39</v>
      </c>
      <c r="H33" s="14"/>
      <c r="I33" s="18">
        <v>0</v>
      </c>
      <c r="J33" s="18">
        <v>0</v>
      </c>
      <c r="K33" s="18">
        <v>0</v>
      </c>
      <c r="L33" s="170">
        <f>I33*0.1</f>
        <v>0</v>
      </c>
      <c r="M33" s="18">
        <v>0</v>
      </c>
      <c r="N33" s="12"/>
    </row>
    <row r="35" spans="2:4" ht="15.75" customHeight="1">
      <c r="B35" s="6"/>
      <c r="C35" s="4" t="s">
        <v>8</v>
      </c>
      <c r="D35" s="56">
        <v>2</v>
      </c>
    </row>
    <row r="36" spans="2:14" ht="15.75" customHeight="1">
      <c r="B36" s="8"/>
      <c r="L36" s="2" t="s">
        <v>10</v>
      </c>
      <c r="M36" s="9"/>
      <c r="N36" s="10" t="s">
        <v>116</v>
      </c>
    </row>
    <row r="37" spans="2:14" ht="15">
      <c r="B37" s="54" t="s">
        <v>53</v>
      </c>
      <c r="L37" s="2" t="s">
        <v>11</v>
      </c>
      <c r="M37" s="9"/>
      <c r="N37" s="6"/>
    </row>
    <row r="38" spans="2:5" ht="15">
      <c r="B38" s="2" t="s">
        <v>12</v>
      </c>
      <c r="E38" s="46" t="s">
        <v>62</v>
      </c>
    </row>
    <row r="39" spans="2:14" ht="15">
      <c r="B39" s="191" t="s">
        <v>13</v>
      </c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</row>
    <row r="40" ht="18.75" customHeight="1">
      <c r="B40" s="55" t="s">
        <v>14</v>
      </c>
    </row>
    <row r="41" spans="2:14" ht="15" customHeight="1">
      <c r="B41" s="192" t="s">
        <v>15</v>
      </c>
      <c r="C41" s="195" t="s">
        <v>16</v>
      </c>
      <c r="D41" s="196"/>
      <c r="E41" s="11"/>
      <c r="F41" s="195" t="s">
        <v>17</v>
      </c>
      <c r="G41" s="196"/>
      <c r="H41" s="196"/>
      <c r="I41" s="196"/>
      <c r="J41" s="196"/>
      <c r="K41" s="196"/>
      <c r="L41" s="196"/>
      <c r="M41" s="196"/>
      <c r="N41" s="197"/>
    </row>
    <row r="42" spans="2:14" ht="15.75" customHeight="1">
      <c r="B42" s="193"/>
      <c r="C42" s="198" t="s">
        <v>18</v>
      </c>
      <c r="D42" s="198" t="s">
        <v>18</v>
      </c>
      <c r="E42" s="198" t="s">
        <v>18</v>
      </c>
      <c r="F42" s="192" t="s">
        <v>19</v>
      </c>
      <c r="G42" s="195" t="s">
        <v>20</v>
      </c>
      <c r="H42" s="197"/>
      <c r="I42" s="192" t="s">
        <v>21</v>
      </c>
      <c r="J42" s="192" t="s">
        <v>95</v>
      </c>
      <c r="K42" s="192" t="s">
        <v>22</v>
      </c>
      <c r="L42" s="192" t="s">
        <v>23</v>
      </c>
      <c r="M42" s="200" t="s">
        <v>24</v>
      </c>
      <c r="N42" s="192" t="s">
        <v>25</v>
      </c>
    </row>
    <row r="43" spans="2:14" ht="51.75" customHeight="1">
      <c r="B43" s="194"/>
      <c r="C43" s="199"/>
      <c r="D43" s="199"/>
      <c r="E43" s="199"/>
      <c r="F43" s="194"/>
      <c r="G43" s="14" t="s">
        <v>26</v>
      </c>
      <c r="H43" s="14" t="s">
        <v>27</v>
      </c>
      <c r="I43" s="194"/>
      <c r="J43" s="209"/>
      <c r="K43" s="194"/>
      <c r="L43" s="194"/>
      <c r="M43" s="201"/>
      <c r="N43" s="194"/>
    </row>
    <row r="44" spans="2:14" ht="36" customHeight="1">
      <c r="B44" s="116" t="s">
        <v>109</v>
      </c>
      <c r="C44" s="16" t="s">
        <v>28</v>
      </c>
      <c r="D44" s="13" t="s">
        <v>48</v>
      </c>
      <c r="E44" s="198" t="str">
        <f>E32</f>
        <v>очная </v>
      </c>
      <c r="F44" s="16" t="s">
        <v>29</v>
      </c>
      <c r="G44" s="17" t="s">
        <v>30</v>
      </c>
      <c r="H44" s="14"/>
      <c r="I44" s="18">
        <v>100</v>
      </c>
      <c r="J44" s="18">
        <v>0</v>
      </c>
      <c r="K44" s="18">
        <f>I44</f>
        <v>100</v>
      </c>
      <c r="L44" s="170">
        <f>I44*0.1</f>
        <v>10</v>
      </c>
      <c r="M44" s="18">
        <v>0</v>
      </c>
      <c r="N44" s="12"/>
    </row>
    <row r="45" spans="2:14" ht="48">
      <c r="B45" s="124" t="s">
        <v>110</v>
      </c>
      <c r="C45" s="37" t="s">
        <v>31</v>
      </c>
      <c r="D45" s="37" t="s">
        <v>50</v>
      </c>
      <c r="E45" s="202"/>
      <c r="F45" s="16" t="s">
        <v>32</v>
      </c>
      <c r="G45" s="17" t="s">
        <v>30</v>
      </c>
      <c r="H45" s="14"/>
      <c r="I45" s="18">
        <v>58</v>
      </c>
      <c r="J45" s="18">
        <v>0</v>
      </c>
      <c r="K45" s="18">
        <v>58</v>
      </c>
      <c r="L45" s="170">
        <f>I45*0.1</f>
        <v>5.800000000000001</v>
      </c>
      <c r="M45" s="18">
        <v>0</v>
      </c>
      <c r="N45" s="12"/>
    </row>
    <row r="46" spans="2:14" ht="24">
      <c r="B46" s="211"/>
      <c r="C46" s="206"/>
      <c r="D46" s="206"/>
      <c r="E46" s="202"/>
      <c r="F46" s="16" t="s">
        <v>33</v>
      </c>
      <c r="G46" s="17" t="s">
        <v>30</v>
      </c>
      <c r="H46" s="14"/>
      <c r="I46" s="18">
        <v>100</v>
      </c>
      <c r="J46" s="18">
        <v>0</v>
      </c>
      <c r="K46" s="18">
        <v>100</v>
      </c>
      <c r="L46" s="170">
        <f>I46*0.1</f>
        <v>10</v>
      </c>
      <c r="M46" s="18">
        <v>0</v>
      </c>
      <c r="N46" s="12"/>
    </row>
    <row r="47" spans="2:14" ht="60">
      <c r="B47" s="212"/>
      <c r="C47" s="207"/>
      <c r="D47" s="207"/>
      <c r="E47" s="202"/>
      <c r="F47" s="16" t="s">
        <v>63</v>
      </c>
      <c r="G47" s="17" t="s">
        <v>30</v>
      </c>
      <c r="H47" s="14"/>
      <c r="I47" s="18">
        <v>100</v>
      </c>
      <c r="J47" s="18">
        <v>0</v>
      </c>
      <c r="K47" s="18">
        <f>I47</f>
        <v>100</v>
      </c>
      <c r="L47" s="170">
        <f>I47*0.1</f>
        <v>10</v>
      </c>
      <c r="M47" s="18">
        <v>0</v>
      </c>
      <c r="N47" s="12"/>
    </row>
    <row r="48" spans="2:14" ht="72">
      <c r="B48" s="213"/>
      <c r="C48" s="208"/>
      <c r="D48" s="208"/>
      <c r="E48" s="199"/>
      <c r="F48" s="20" t="s">
        <v>34</v>
      </c>
      <c r="G48" s="21" t="s">
        <v>35</v>
      </c>
      <c r="H48" s="3"/>
      <c r="I48" s="22">
        <v>0</v>
      </c>
      <c r="J48" s="22">
        <v>0</v>
      </c>
      <c r="K48" s="18">
        <f>I48</f>
        <v>0</v>
      </c>
      <c r="L48" s="170">
        <f>I48*0.1</f>
        <v>0</v>
      </c>
      <c r="M48" s="18">
        <f>I48-K48-L48</f>
        <v>0</v>
      </c>
      <c r="N48" s="3"/>
    </row>
    <row r="49" spans="2:14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2:13" ht="15.75" customHeight="1">
      <c r="B50" s="55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4" ht="15.75" customHeight="1">
      <c r="B51" s="192" t="s">
        <v>15</v>
      </c>
      <c r="C51" s="195" t="s">
        <v>16</v>
      </c>
      <c r="D51" s="196"/>
      <c r="E51" s="11"/>
      <c r="F51" s="195" t="s">
        <v>37</v>
      </c>
      <c r="G51" s="196"/>
      <c r="H51" s="197"/>
      <c r="I51" s="195" t="s">
        <v>37</v>
      </c>
      <c r="J51" s="196"/>
      <c r="K51" s="196"/>
      <c r="L51" s="196"/>
      <c r="M51" s="196"/>
      <c r="N51" s="197"/>
    </row>
    <row r="52" spans="2:14" ht="15.75" customHeight="1">
      <c r="B52" s="193"/>
      <c r="C52" s="198" t="s">
        <v>18</v>
      </c>
      <c r="D52" s="198" t="s">
        <v>18</v>
      </c>
      <c r="E52" s="198" t="s">
        <v>18</v>
      </c>
      <c r="F52" s="192" t="s">
        <v>19</v>
      </c>
      <c r="G52" s="195" t="s">
        <v>20</v>
      </c>
      <c r="H52" s="197"/>
      <c r="I52" s="192" t="s">
        <v>21</v>
      </c>
      <c r="J52" s="192" t="s">
        <v>95</v>
      </c>
      <c r="K52" s="192" t="s">
        <v>22</v>
      </c>
      <c r="L52" s="192" t="s">
        <v>23</v>
      </c>
      <c r="M52" s="200" t="s">
        <v>24</v>
      </c>
      <c r="N52" s="192" t="s">
        <v>25</v>
      </c>
    </row>
    <row r="53" spans="2:14" ht="80.25" customHeight="1">
      <c r="B53" s="194"/>
      <c r="C53" s="199"/>
      <c r="D53" s="199"/>
      <c r="E53" s="199"/>
      <c r="F53" s="194"/>
      <c r="G53" s="14" t="s">
        <v>26</v>
      </c>
      <c r="H53" s="14" t="s">
        <v>27</v>
      </c>
      <c r="I53" s="194"/>
      <c r="J53" s="209"/>
      <c r="K53" s="194"/>
      <c r="L53" s="194"/>
      <c r="M53" s="201"/>
      <c r="N53" s="194"/>
    </row>
    <row r="54" spans="2:14" ht="36" customHeight="1">
      <c r="B54" s="116" t="s">
        <v>109</v>
      </c>
      <c r="C54" s="16" t="s">
        <v>28</v>
      </c>
      <c r="D54" s="38" t="s">
        <v>52</v>
      </c>
      <c r="E54" s="210" t="str">
        <f>E44</f>
        <v>очная </v>
      </c>
      <c r="F54" s="26" t="s">
        <v>38</v>
      </c>
      <c r="G54" s="27" t="s">
        <v>39</v>
      </c>
      <c r="H54" s="14"/>
      <c r="I54" s="18">
        <v>54</v>
      </c>
      <c r="J54" s="18">
        <v>0</v>
      </c>
      <c r="K54" s="18">
        <v>49</v>
      </c>
      <c r="L54" s="170">
        <f>I54*0.1</f>
        <v>5.4</v>
      </c>
      <c r="M54" s="18">
        <v>0</v>
      </c>
      <c r="N54" s="12"/>
    </row>
    <row r="55" spans="2:14" ht="36">
      <c r="B55" s="124" t="s">
        <v>110</v>
      </c>
      <c r="C55" s="16" t="s">
        <v>31</v>
      </c>
      <c r="D55" s="16" t="s">
        <v>50</v>
      </c>
      <c r="E55" s="210"/>
      <c r="F55" s="26" t="s">
        <v>38</v>
      </c>
      <c r="G55" s="27" t="s">
        <v>39</v>
      </c>
      <c r="H55" s="14"/>
      <c r="I55" s="18">
        <v>0</v>
      </c>
      <c r="J55" s="18">
        <v>0</v>
      </c>
      <c r="K55" s="18">
        <v>0</v>
      </c>
      <c r="L55" s="170">
        <f>I55*0.1</f>
        <v>0</v>
      </c>
      <c r="M55" s="18">
        <v>0</v>
      </c>
      <c r="N55" s="12"/>
    </row>
    <row r="57" spans="2:8" ht="3.75" customHeight="1">
      <c r="B57" s="28"/>
      <c r="C57" s="28"/>
      <c r="D57" s="28"/>
      <c r="E57" s="28"/>
      <c r="F57" s="28"/>
      <c r="G57" s="28"/>
      <c r="H57" s="28"/>
    </row>
    <row r="58" spans="2:8" ht="15" hidden="1">
      <c r="B58" s="29"/>
      <c r="C58" s="28"/>
      <c r="D58" s="28"/>
      <c r="E58" s="30"/>
      <c r="F58" s="28"/>
      <c r="G58" s="30"/>
      <c r="H58" s="28"/>
    </row>
    <row r="59" spans="2:13" ht="29.25" customHeight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31"/>
      <c r="M59" s="31"/>
    </row>
    <row r="60" spans="2:13" ht="15">
      <c r="B60" s="28" t="s">
        <v>59</v>
      </c>
      <c r="C60" s="28" t="s">
        <v>94</v>
      </c>
      <c r="D60" s="28"/>
      <c r="E60" s="28" t="s">
        <v>40</v>
      </c>
      <c r="F60" s="28"/>
      <c r="G60" s="28" t="s">
        <v>83</v>
      </c>
      <c r="H60" s="28"/>
      <c r="I60" s="28"/>
      <c r="J60" s="28"/>
      <c r="L60" s="31"/>
      <c r="M60" s="31"/>
    </row>
    <row r="61" spans="2:13" ht="15">
      <c r="B61" s="29">
        <f>D4</f>
        <v>43830</v>
      </c>
      <c r="C61" s="28"/>
      <c r="D61" s="28"/>
      <c r="E61" s="30" t="s">
        <v>41</v>
      </c>
      <c r="F61" s="28"/>
      <c r="G61" s="30" t="s">
        <v>42</v>
      </c>
      <c r="H61" s="28"/>
      <c r="I61" s="28"/>
      <c r="J61" s="28"/>
      <c r="L61" s="23"/>
      <c r="M61" s="23"/>
    </row>
    <row r="62" spans="12:13" ht="15">
      <c r="L62" s="23"/>
      <c r="M62" s="23"/>
    </row>
    <row r="63" spans="2:11" ht="15"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73" spans="2:8" ht="15">
      <c r="B73" s="28"/>
      <c r="C73" s="28"/>
      <c r="D73" s="28"/>
      <c r="E73" s="28"/>
      <c r="F73" s="28"/>
      <c r="G73" s="28"/>
      <c r="H73" s="28"/>
    </row>
    <row r="74" spans="2:8" ht="15">
      <c r="B74" s="29"/>
      <c r="C74" s="28"/>
      <c r="D74" s="28"/>
      <c r="E74" s="30"/>
      <c r="F74" s="28"/>
      <c r="G74" s="30"/>
      <c r="H74" s="28"/>
    </row>
  </sheetData>
  <sheetProtection/>
  <mergeCells count="75">
    <mergeCell ref="G52:H52"/>
    <mergeCell ref="I52:I53"/>
    <mergeCell ref="E54:E55"/>
    <mergeCell ref="J20:J21"/>
    <mergeCell ref="B51:B53"/>
    <mergeCell ref="C51:D51"/>
    <mergeCell ref="F51:H51"/>
    <mergeCell ref="I51:N51"/>
    <mergeCell ref="C52:C53"/>
    <mergeCell ref="D52:D53"/>
    <mergeCell ref="N52:N53"/>
    <mergeCell ref="K52:K53"/>
    <mergeCell ref="E52:E53"/>
    <mergeCell ref="F52:F53"/>
    <mergeCell ref="E42:E43"/>
    <mergeCell ref="F42:F43"/>
    <mergeCell ref="G42:H42"/>
    <mergeCell ref="E44:E48"/>
    <mergeCell ref="I42:I43"/>
    <mergeCell ref="K42:K43"/>
    <mergeCell ref="B29:B31"/>
    <mergeCell ref="C29:D29"/>
    <mergeCell ref="B46:B48"/>
    <mergeCell ref="C46:C48"/>
    <mergeCell ref="D46:D48"/>
    <mergeCell ref="B41:B43"/>
    <mergeCell ref="C41:D41"/>
    <mergeCell ref="C42:C43"/>
    <mergeCell ref="D42:D43"/>
    <mergeCell ref="F30:F31"/>
    <mergeCell ref="K30:K31"/>
    <mergeCell ref="M42:M43"/>
    <mergeCell ref="N42:N43"/>
    <mergeCell ref="F41:N41"/>
    <mergeCell ref="G30:H30"/>
    <mergeCell ref="I30:I31"/>
    <mergeCell ref="J42:J43"/>
    <mergeCell ref="L42:L43"/>
    <mergeCell ref="B39:N39"/>
    <mergeCell ref="N20:N21"/>
    <mergeCell ref="E22:E26"/>
    <mergeCell ref="F20:F21"/>
    <mergeCell ref="G20:H20"/>
    <mergeCell ref="I20:I21"/>
    <mergeCell ref="E32:E33"/>
    <mergeCell ref="L30:L31"/>
    <mergeCell ref="M30:M31"/>
    <mergeCell ref="N30:N31"/>
    <mergeCell ref="F29:H29"/>
    <mergeCell ref="B17:N17"/>
    <mergeCell ref="B19:B21"/>
    <mergeCell ref="C19:D19"/>
    <mergeCell ref="F19:N19"/>
    <mergeCell ref="C20:C21"/>
    <mergeCell ref="D20:D21"/>
    <mergeCell ref="E20:E21"/>
    <mergeCell ref="K20:K21"/>
    <mergeCell ref="L20:L21"/>
    <mergeCell ref="M20:M21"/>
    <mergeCell ref="B6:D6"/>
    <mergeCell ref="E6:H6"/>
    <mergeCell ref="B8:D8"/>
    <mergeCell ref="E8:I8"/>
    <mergeCell ref="B7:D7"/>
    <mergeCell ref="E7:H7"/>
    <mergeCell ref="B23:B26"/>
    <mergeCell ref="C23:C26"/>
    <mergeCell ref="D23:D26"/>
    <mergeCell ref="J52:J53"/>
    <mergeCell ref="L52:L53"/>
    <mergeCell ref="M52:M53"/>
    <mergeCell ref="I29:N29"/>
    <mergeCell ref="C30:C31"/>
    <mergeCell ref="D30:D31"/>
    <mergeCell ref="E30:E31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57" r:id="rId1"/>
  <rowBreaks count="1" manualBreakCount="1">
    <brk id="27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85"/>
  <sheetViews>
    <sheetView view="pageBreakPreview" zoomScale="70" zoomScaleSheetLayoutView="70" zoomScalePageLayoutView="0" workbookViewId="0" topLeftCell="B1">
      <selection activeCell="B7" sqref="B7:D7"/>
    </sheetView>
  </sheetViews>
  <sheetFormatPr defaultColWidth="9.140625" defaultRowHeight="12.75"/>
  <cols>
    <col min="1" max="1" width="8.8515625" style="79" customWidth="1"/>
    <col min="2" max="2" width="34.00390625" style="79" customWidth="1"/>
    <col min="3" max="3" width="43.421875" style="79" customWidth="1"/>
    <col min="4" max="4" width="39.7109375" style="79" customWidth="1"/>
    <col min="5" max="5" width="11.7109375" style="79" customWidth="1"/>
    <col min="6" max="6" width="54.421875" style="79" customWidth="1"/>
    <col min="7" max="7" width="13.28125" style="79" customWidth="1"/>
    <col min="8" max="8" width="7.7109375" style="79" customWidth="1"/>
    <col min="9" max="9" width="14.57421875" style="79" customWidth="1"/>
    <col min="10" max="10" width="13.00390625" style="79" customWidth="1"/>
    <col min="11" max="11" width="12.140625" style="79" customWidth="1"/>
    <col min="12" max="12" width="14.28125" style="79" customWidth="1"/>
    <col min="13" max="13" width="14.57421875" style="79" customWidth="1"/>
    <col min="14" max="14" width="15.421875" style="79" customWidth="1"/>
    <col min="15" max="15" width="2.8515625" style="79" customWidth="1"/>
    <col min="16" max="16384" width="8.8515625" style="79" customWidth="1"/>
  </cols>
  <sheetData>
    <row r="1" s="109" customFormat="1" ht="21"/>
    <row r="2" spans="4:5" s="109" customFormat="1" ht="21">
      <c r="D2" s="132" t="str">
        <f>'свод школы'!D2</f>
        <v>Отчет о выполнении муниципального задания №</v>
      </c>
      <c r="E2" s="133">
        <v>38</v>
      </c>
    </row>
    <row r="3" s="109" customFormat="1" ht="21">
      <c r="D3" s="132" t="str">
        <f>'свод школы'!D3</f>
        <v>на 2019 год </v>
      </c>
    </row>
    <row r="4" spans="3:4" s="109" customFormat="1" ht="21">
      <c r="C4" s="134" t="s">
        <v>0</v>
      </c>
      <c r="D4" s="281">
        <v>43830</v>
      </c>
    </row>
    <row r="6" spans="2:8" ht="42.75" customHeight="1">
      <c r="B6" s="224" t="s">
        <v>1</v>
      </c>
      <c r="C6" s="224"/>
      <c r="D6" s="224"/>
      <c r="E6" s="302" t="s">
        <v>128</v>
      </c>
      <c r="F6" s="302"/>
      <c r="G6" s="302"/>
      <c r="H6" s="302"/>
    </row>
    <row r="7" spans="2:9" ht="19.5" customHeight="1">
      <c r="B7" s="188" t="s">
        <v>2</v>
      </c>
      <c r="C7" s="188"/>
      <c r="D7" s="188"/>
      <c r="E7" s="188" t="s">
        <v>3</v>
      </c>
      <c r="F7" s="188"/>
      <c r="G7" s="188"/>
      <c r="H7" s="188"/>
      <c r="I7" s="1"/>
    </row>
    <row r="8" spans="2:10" ht="24" customHeight="1">
      <c r="B8" s="188" t="s">
        <v>4</v>
      </c>
      <c r="C8" s="188"/>
      <c r="D8" s="188"/>
      <c r="E8" s="188" t="s">
        <v>43</v>
      </c>
      <c r="F8" s="188"/>
      <c r="G8" s="188"/>
      <c r="H8" s="188"/>
      <c r="I8" s="188"/>
      <c r="J8" s="146"/>
    </row>
    <row r="9" spans="2:4" ht="18">
      <c r="B9" s="79" t="s">
        <v>5</v>
      </c>
      <c r="D9" s="79" t="str">
        <f>'свод школы'!D9</f>
        <v>годовая</v>
      </c>
    </row>
    <row r="10" ht="18">
      <c r="C10" s="79" t="s">
        <v>89</v>
      </c>
    </row>
    <row r="12" spans="2:3" ht="18">
      <c r="B12" s="81"/>
      <c r="C12" s="80" t="s">
        <v>7</v>
      </c>
    </row>
    <row r="13" spans="2:4" ht="18">
      <c r="B13" s="81"/>
      <c r="C13" s="82" t="s">
        <v>8</v>
      </c>
      <c r="D13" s="83">
        <v>1</v>
      </c>
    </row>
    <row r="14" spans="2:14" ht="18">
      <c r="B14" s="84" t="s">
        <v>9</v>
      </c>
      <c r="L14" s="80" t="s">
        <v>10</v>
      </c>
      <c r="M14" s="85"/>
      <c r="N14" s="86" t="s">
        <v>115</v>
      </c>
    </row>
    <row r="15" spans="2:14" ht="18">
      <c r="B15" s="87" t="s">
        <v>44</v>
      </c>
      <c r="L15" s="80" t="s">
        <v>11</v>
      </c>
      <c r="M15" s="85"/>
      <c r="N15" s="81"/>
    </row>
    <row r="16" spans="2:5" ht="18">
      <c r="B16" s="80" t="s">
        <v>12</v>
      </c>
      <c r="E16" s="88" t="s">
        <v>45</v>
      </c>
    </row>
    <row r="17" spans="2:14" ht="18">
      <c r="B17" s="225" t="s">
        <v>13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</row>
    <row r="18" ht="18">
      <c r="B18" s="89" t="s">
        <v>14</v>
      </c>
    </row>
    <row r="19" spans="2:14" ht="81" customHeight="1">
      <c r="B19" s="226" t="s">
        <v>15</v>
      </c>
      <c r="C19" s="229" t="s">
        <v>16</v>
      </c>
      <c r="D19" s="230"/>
      <c r="E19" s="111"/>
      <c r="F19" s="229" t="s">
        <v>17</v>
      </c>
      <c r="G19" s="230"/>
      <c r="H19" s="230"/>
      <c r="I19" s="230"/>
      <c r="J19" s="230"/>
      <c r="K19" s="230"/>
      <c r="L19" s="230"/>
      <c r="M19" s="230"/>
      <c r="N19" s="231"/>
    </row>
    <row r="20" spans="2:14" ht="63.75" customHeight="1">
      <c r="B20" s="227"/>
      <c r="C20" s="214" t="s">
        <v>18</v>
      </c>
      <c r="D20" s="214" t="s">
        <v>18</v>
      </c>
      <c r="E20" s="214" t="s">
        <v>18</v>
      </c>
      <c r="F20" s="226" t="s">
        <v>19</v>
      </c>
      <c r="G20" s="229" t="s">
        <v>20</v>
      </c>
      <c r="H20" s="231"/>
      <c r="I20" s="192" t="s">
        <v>21</v>
      </c>
      <c r="J20" s="192" t="s">
        <v>96</v>
      </c>
      <c r="K20" s="192" t="s">
        <v>22</v>
      </c>
      <c r="L20" s="192" t="s">
        <v>23</v>
      </c>
      <c r="M20" s="200" t="s">
        <v>24</v>
      </c>
      <c r="N20" s="226" t="s">
        <v>25</v>
      </c>
    </row>
    <row r="21" spans="2:14" ht="51" customHeight="1">
      <c r="B21" s="228"/>
      <c r="C21" s="218"/>
      <c r="D21" s="218"/>
      <c r="E21" s="218"/>
      <c r="F21" s="228"/>
      <c r="G21" s="115" t="s">
        <v>26</v>
      </c>
      <c r="H21" s="115" t="s">
        <v>27</v>
      </c>
      <c r="I21" s="194"/>
      <c r="J21" s="194"/>
      <c r="K21" s="194"/>
      <c r="L21" s="194"/>
      <c r="M21" s="201"/>
      <c r="N21" s="228"/>
    </row>
    <row r="22" spans="2:14" ht="84" customHeight="1">
      <c r="B22" s="116" t="s">
        <v>113</v>
      </c>
      <c r="C22" s="114" t="s">
        <v>28</v>
      </c>
      <c r="D22" s="114" t="s">
        <v>48</v>
      </c>
      <c r="E22" s="214" t="s">
        <v>91</v>
      </c>
      <c r="F22" s="114" t="s">
        <v>29</v>
      </c>
      <c r="G22" s="117" t="s">
        <v>30</v>
      </c>
      <c r="H22" s="115"/>
      <c r="I22" s="118">
        <v>100</v>
      </c>
      <c r="J22" s="118"/>
      <c r="K22" s="118">
        <f>I22</f>
        <v>100</v>
      </c>
      <c r="L22" s="118">
        <f>I22*0.1</f>
        <v>10</v>
      </c>
      <c r="M22" s="118">
        <v>0</v>
      </c>
      <c r="N22" s="113"/>
    </row>
    <row r="23" spans="2:14" ht="41.25" customHeight="1">
      <c r="B23" s="211" t="s">
        <v>114</v>
      </c>
      <c r="C23" s="214" t="s">
        <v>31</v>
      </c>
      <c r="D23" s="214" t="s">
        <v>50</v>
      </c>
      <c r="E23" s="217"/>
      <c r="F23" s="114" t="s">
        <v>32</v>
      </c>
      <c r="G23" s="117" t="s">
        <v>30</v>
      </c>
      <c r="H23" s="115"/>
      <c r="I23" s="118">
        <v>66</v>
      </c>
      <c r="J23" s="118"/>
      <c r="K23" s="118">
        <v>66</v>
      </c>
      <c r="L23" s="118">
        <f>I23*0.1</f>
        <v>6.6000000000000005</v>
      </c>
      <c r="M23" s="118">
        <v>0</v>
      </c>
      <c r="N23" s="113"/>
    </row>
    <row r="24" spans="2:14" ht="35.25" customHeight="1">
      <c r="B24" s="212"/>
      <c r="C24" s="215"/>
      <c r="D24" s="215"/>
      <c r="E24" s="217"/>
      <c r="F24" s="114" t="s">
        <v>33</v>
      </c>
      <c r="G24" s="117" t="s">
        <v>30</v>
      </c>
      <c r="H24" s="115"/>
      <c r="I24" s="118">
        <v>0</v>
      </c>
      <c r="J24" s="118"/>
      <c r="K24" s="118">
        <f>I24</f>
        <v>0</v>
      </c>
      <c r="L24" s="118">
        <f>I24*0.1</f>
        <v>0</v>
      </c>
      <c r="M24" s="118">
        <v>0</v>
      </c>
      <c r="N24" s="113"/>
    </row>
    <row r="25" spans="2:14" ht="75" customHeight="1">
      <c r="B25" s="212"/>
      <c r="C25" s="215"/>
      <c r="D25" s="215"/>
      <c r="E25" s="217"/>
      <c r="F25" s="114" t="s">
        <v>63</v>
      </c>
      <c r="G25" s="117" t="s">
        <v>30</v>
      </c>
      <c r="H25" s="115"/>
      <c r="I25" s="119">
        <v>100</v>
      </c>
      <c r="J25" s="119"/>
      <c r="K25" s="119">
        <v>100</v>
      </c>
      <c r="L25" s="118">
        <f>I25*0.1</f>
        <v>10</v>
      </c>
      <c r="M25" s="118">
        <v>0</v>
      </c>
      <c r="N25" s="113"/>
    </row>
    <row r="26" spans="2:14" ht="103.5" customHeight="1">
      <c r="B26" s="213"/>
      <c r="C26" s="216"/>
      <c r="D26" s="216"/>
      <c r="E26" s="218"/>
      <c r="F26" s="115" t="s">
        <v>34</v>
      </c>
      <c r="G26" s="120" t="s">
        <v>35</v>
      </c>
      <c r="H26" s="110"/>
      <c r="I26" s="121">
        <v>0</v>
      </c>
      <c r="J26" s="121"/>
      <c r="K26" s="118">
        <v>0</v>
      </c>
      <c r="L26" s="118">
        <f>I26*0.1</f>
        <v>0</v>
      </c>
      <c r="M26" s="118">
        <f>I26-K26-L26</f>
        <v>0</v>
      </c>
      <c r="N26" s="110"/>
    </row>
    <row r="27" spans="2:14" ht="18"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</row>
    <row r="28" spans="2:13" ht="18">
      <c r="B28" s="89" t="s">
        <v>36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</row>
    <row r="29" spans="2:14" ht="30" customHeight="1">
      <c r="B29" s="226" t="s">
        <v>15</v>
      </c>
      <c r="C29" s="229" t="s">
        <v>16</v>
      </c>
      <c r="D29" s="230"/>
      <c r="E29" s="111"/>
      <c r="F29" s="229" t="s">
        <v>37</v>
      </c>
      <c r="G29" s="230"/>
      <c r="H29" s="231"/>
      <c r="I29" s="229" t="s">
        <v>37</v>
      </c>
      <c r="J29" s="230"/>
      <c r="K29" s="230"/>
      <c r="L29" s="230"/>
      <c r="M29" s="230"/>
      <c r="N29" s="231"/>
    </row>
    <row r="30" spans="2:14" ht="15" customHeight="1">
      <c r="B30" s="227"/>
      <c r="C30" s="214" t="s">
        <v>18</v>
      </c>
      <c r="D30" s="214" t="s">
        <v>18</v>
      </c>
      <c r="E30" s="214" t="s">
        <v>18</v>
      </c>
      <c r="F30" s="226" t="s">
        <v>19</v>
      </c>
      <c r="G30" s="229" t="s">
        <v>20</v>
      </c>
      <c r="H30" s="231"/>
      <c r="I30" s="192" t="s">
        <v>21</v>
      </c>
      <c r="J30" s="192" t="s">
        <v>96</v>
      </c>
      <c r="K30" s="192" t="s">
        <v>22</v>
      </c>
      <c r="L30" s="192" t="s">
        <v>23</v>
      </c>
      <c r="M30" s="200" t="s">
        <v>24</v>
      </c>
      <c r="N30" s="192" t="s">
        <v>25</v>
      </c>
    </row>
    <row r="31" spans="2:14" ht="72.75" customHeight="1">
      <c r="B31" s="228"/>
      <c r="C31" s="218"/>
      <c r="D31" s="218"/>
      <c r="E31" s="218"/>
      <c r="F31" s="228"/>
      <c r="G31" s="115" t="s">
        <v>26</v>
      </c>
      <c r="H31" s="115" t="s">
        <v>27</v>
      </c>
      <c r="I31" s="194"/>
      <c r="J31" s="194"/>
      <c r="K31" s="194"/>
      <c r="L31" s="194"/>
      <c r="M31" s="201"/>
      <c r="N31" s="194"/>
    </row>
    <row r="32" spans="2:14" ht="60.75" customHeight="1">
      <c r="B32" s="116" t="s">
        <v>113</v>
      </c>
      <c r="C32" s="114" t="s">
        <v>28</v>
      </c>
      <c r="D32" s="113" t="s">
        <v>52</v>
      </c>
      <c r="E32" s="214" t="s">
        <v>91</v>
      </c>
      <c r="F32" s="125" t="s">
        <v>38</v>
      </c>
      <c r="G32" s="107" t="s">
        <v>39</v>
      </c>
      <c r="H32" s="115"/>
      <c r="I32" s="118">
        <v>46</v>
      </c>
      <c r="J32" s="118"/>
      <c r="K32" s="118">
        <v>49</v>
      </c>
      <c r="L32" s="171">
        <f>I32*0.1</f>
        <v>4.6000000000000005</v>
      </c>
      <c r="M32" s="118">
        <v>0</v>
      </c>
      <c r="N32" s="113"/>
    </row>
    <row r="33" spans="2:14" ht="41.25" customHeight="1">
      <c r="B33" s="124" t="s">
        <v>114</v>
      </c>
      <c r="C33" s="114" t="s">
        <v>31</v>
      </c>
      <c r="D33" s="114" t="s">
        <v>50</v>
      </c>
      <c r="E33" s="218"/>
      <c r="F33" s="125" t="s">
        <v>38</v>
      </c>
      <c r="G33" s="107" t="s">
        <v>39</v>
      </c>
      <c r="H33" s="115"/>
      <c r="I33" s="118">
        <v>1</v>
      </c>
      <c r="J33" s="118"/>
      <c r="K33" s="118">
        <v>1</v>
      </c>
      <c r="L33" s="171">
        <f>I33*0.1</f>
        <v>0.1</v>
      </c>
      <c r="M33" s="118">
        <v>0</v>
      </c>
      <c r="N33" s="113"/>
    </row>
    <row r="35" spans="2:4" ht="18">
      <c r="B35" s="81"/>
      <c r="C35" s="82" t="s">
        <v>8</v>
      </c>
      <c r="D35" s="90">
        <v>2</v>
      </c>
    </row>
    <row r="36" spans="2:14" ht="18">
      <c r="B36" s="84"/>
      <c r="L36" s="80" t="s">
        <v>10</v>
      </c>
      <c r="M36" s="85"/>
      <c r="N36" s="86" t="s">
        <v>116</v>
      </c>
    </row>
    <row r="37" spans="2:14" ht="18">
      <c r="B37" s="91" t="s">
        <v>53</v>
      </c>
      <c r="L37" s="80" t="s">
        <v>11</v>
      </c>
      <c r="M37" s="85"/>
      <c r="N37" s="81"/>
    </row>
    <row r="38" spans="2:5" ht="18">
      <c r="B38" s="80" t="s">
        <v>12</v>
      </c>
      <c r="E38" s="92" t="s">
        <v>90</v>
      </c>
    </row>
    <row r="39" spans="2:14" ht="18">
      <c r="B39" s="225" t="s">
        <v>13</v>
      </c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</row>
    <row r="40" ht="18.75" customHeight="1">
      <c r="B40" s="106" t="s">
        <v>14</v>
      </c>
    </row>
    <row r="41" spans="2:14" ht="15" customHeight="1">
      <c r="B41" s="226" t="s">
        <v>15</v>
      </c>
      <c r="C41" s="229" t="s">
        <v>16</v>
      </c>
      <c r="D41" s="230"/>
      <c r="E41" s="111"/>
      <c r="F41" s="229" t="s">
        <v>17</v>
      </c>
      <c r="G41" s="230"/>
      <c r="H41" s="230"/>
      <c r="I41" s="230"/>
      <c r="J41" s="230"/>
      <c r="K41" s="230"/>
      <c r="L41" s="230"/>
      <c r="M41" s="230"/>
      <c r="N41" s="231"/>
    </row>
    <row r="42" spans="2:14" ht="15.75" customHeight="1">
      <c r="B42" s="227"/>
      <c r="C42" s="214" t="s">
        <v>18</v>
      </c>
      <c r="D42" s="214" t="s">
        <v>18</v>
      </c>
      <c r="E42" s="214" t="s">
        <v>18</v>
      </c>
      <c r="F42" s="226" t="s">
        <v>19</v>
      </c>
      <c r="G42" s="229" t="s">
        <v>20</v>
      </c>
      <c r="H42" s="231"/>
      <c r="I42" s="192" t="s">
        <v>21</v>
      </c>
      <c r="J42" s="192" t="s">
        <v>96</v>
      </c>
      <c r="K42" s="192" t="s">
        <v>22</v>
      </c>
      <c r="L42" s="192" t="s">
        <v>23</v>
      </c>
      <c r="M42" s="200" t="s">
        <v>24</v>
      </c>
      <c r="N42" s="192" t="s">
        <v>25</v>
      </c>
    </row>
    <row r="43" spans="2:14" ht="90" customHeight="1">
      <c r="B43" s="228"/>
      <c r="C43" s="218"/>
      <c r="D43" s="218"/>
      <c r="E43" s="218"/>
      <c r="F43" s="228"/>
      <c r="G43" s="115" t="s">
        <v>26</v>
      </c>
      <c r="H43" s="115" t="s">
        <v>27</v>
      </c>
      <c r="I43" s="194"/>
      <c r="J43" s="194"/>
      <c r="K43" s="194"/>
      <c r="L43" s="194"/>
      <c r="M43" s="201"/>
      <c r="N43" s="194"/>
    </row>
    <row r="44" spans="2:14" ht="46.5" customHeight="1">
      <c r="B44" s="116" t="s">
        <v>109</v>
      </c>
      <c r="C44" s="114" t="s">
        <v>28</v>
      </c>
      <c r="D44" s="114" t="s">
        <v>48</v>
      </c>
      <c r="E44" s="214" t="s">
        <v>91</v>
      </c>
      <c r="F44" s="114" t="s">
        <v>29</v>
      </c>
      <c r="G44" s="117" t="s">
        <v>30</v>
      </c>
      <c r="H44" s="115"/>
      <c r="I44" s="118">
        <v>100</v>
      </c>
      <c r="J44" s="118"/>
      <c r="K44" s="118">
        <f>I44</f>
        <v>100</v>
      </c>
      <c r="L44" s="170">
        <f>I44*0.1</f>
        <v>10</v>
      </c>
      <c r="M44" s="118">
        <v>0</v>
      </c>
      <c r="N44" s="113"/>
    </row>
    <row r="45" spans="2:14" ht="69.75" customHeight="1">
      <c r="B45" s="124" t="s">
        <v>110</v>
      </c>
      <c r="C45" s="112" t="s">
        <v>31</v>
      </c>
      <c r="D45" s="112" t="s">
        <v>50</v>
      </c>
      <c r="E45" s="217"/>
      <c r="F45" s="114" t="s">
        <v>32</v>
      </c>
      <c r="G45" s="117" t="s">
        <v>30</v>
      </c>
      <c r="H45" s="115"/>
      <c r="I45" s="118">
        <v>91</v>
      </c>
      <c r="J45" s="118"/>
      <c r="K45" s="118">
        <v>91</v>
      </c>
      <c r="L45" s="170">
        <f>I45*0.1</f>
        <v>9.1</v>
      </c>
      <c r="M45" s="118">
        <v>0</v>
      </c>
      <c r="N45" s="113"/>
    </row>
    <row r="46" spans="2:14" ht="42" customHeight="1">
      <c r="B46" s="211"/>
      <c r="C46" s="214"/>
      <c r="D46" s="214"/>
      <c r="E46" s="217"/>
      <c r="F46" s="114" t="s">
        <v>33</v>
      </c>
      <c r="G46" s="117" t="s">
        <v>30</v>
      </c>
      <c r="H46" s="115"/>
      <c r="I46" s="118">
        <v>91</v>
      </c>
      <c r="J46" s="118"/>
      <c r="K46" s="118">
        <f>I46</f>
        <v>91</v>
      </c>
      <c r="L46" s="170">
        <f>I46*0.1</f>
        <v>9.1</v>
      </c>
      <c r="M46" s="118">
        <v>0</v>
      </c>
      <c r="N46" s="113"/>
    </row>
    <row r="47" spans="2:14" ht="62.25" customHeight="1">
      <c r="B47" s="212"/>
      <c r="C47" s="215"/>
      <c r="D47" s="215"/>
      <c r="E47" s="217"/>
      <c r="F47" s="114" t="s">
        <v>63</v>
      </c>
      <c r="G47" s="117" t="s">
        <v>30</v>
      </c>
      <c r="H47" s="115"/>
      <c r="I47" s="118">
        <v>100</v>
      </c>
      <c r="J47" s="118"/>
      <c r="K47" s="118">
        <f>I47</f>
        <v>100</v>
      </c>
      <c r="L47" s="170">
        <f>I47*0.1</f>
        <v>10</v>
      </c>
      <c r="M47" s="118">
        <v>0</v>
      </c>
      <c r="N47" s="113"/>
    </row>
    <row r="48" spans="2:14" ht="69" customHeight="1">
      <c r="B48" s="213"/>
      <c r="C48" s="216"/>
      <c r="D48" s="216"/>
      <c r="E48" s="218"/>
      <c r="F48" s="115" t="s">
        <v>34</v>
      </c>
      <c r="G48" s="120" t="s">
        <v>35</v>
      </c>
      <c r="H48" s="110"/>
      <c r="I48" s="121">
        <v>0</v>
      </c>
      <c r="J48" s="121"/>
      <c r="K48" s="118">
        <f>I48</f>
        <v>0</v>
      </c>
      <c r="L48" s="170">
        <f>I48*0.1</f>
        <v>0</v>
      </c>
      <c r="M48" s="118">
        <f>I48-K48-L48</f>
        <v>0</v>
      </c>
      <c r="N48" s="110"/>
    </row>
    <row r="49" spans="2:14" ht="15.75" customHeight="1"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</row>
    <row r="50" spans="2:13" ht="15.75" customHeight="1">
      <c r="B50" s="106" t="s">
        <v>36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</row>
    <row r="51" spans="2:14" ht="24" customHeight="1">
      <c r="B51" s="226" t="s">
        <v>15</v>
      </c>
      <c r="C51" s="229" t="s">
        <v>16</v>
      </c>
      <c r="D51" s="230"/>
      <c r="E51" s="111"/>
      <c r="F51" s="229" t="s">
        <v>37</v>
      </c>
      <c r="G51" s="230"/>
      <c r="H51" s="231"/>
      <c r="I51" s="229" t="s">
        <v>37</v>
      </c>
      <c r="J51" s="230"/>
      <c r="K51" s="230"/>
      <c r="L51" s="230"/>
      <c r="M51" s="230"/>
      <c r="N51" s="231"/>
    </row>
    <row r="52" spans="2:14" ht="15.75" customHeight="1">
      <c r="B52" s="227"/>
      <c r="C52" s="214" t="s">
        <v>18</v>
      </c>
      <c r="D52" s="214" t="s">
        <v>18</v>
      </c>
      <c r="E52" s="214" t="s">
        <v>18</v>
      </c>
      <c r="F52" s="226" t="s">
        <v>19</v>
      </c>
      <c r="G52" s="229" t="s">
        <v>20</v>
      </c>
      <c r="H52" s="231"/>
      <c r="I52" s="226" t="s">
        <v>21</v>
      </c>
      <c r="J52" s="192" t="s">
        <v>96</v>
      </c>
      <c r="K52" s="226" t="s">
        <v>22</v>
      </c>
      <c r="L52" s="226" t="s">
        <v>23</v>
      </c>
      <c r="M52" s="214" t="s">
        <v>24</v>
      </c>
      <c r="N52" s="226" t="s">
        <v>25</v>
      </c>
    </row>
    <row r="53" spans="2:14" ht="105.75" customHeight="1">
      <c r="B53" s="228"/>
      <c r="C53" s="218"/>
      <c r="D53" s="218"/>
      <c r="E53" s="218"/>
      <c r="F53" s="228"/>
      <c r="G53" s="115" t="s">
        <v>26</v>
      </c>
      <c r="H53" s="115" t="s">
        <v>27</v>
      </c>
      <c r="I53" s="228"/>
      <c r="J53" s="194"/>
      <c r="K53" s="228"/>
      <c r="L53" s="228"/>
      <c r="M53" s="218"/>
      <c r="N53" s="228"/>
    </row>
    <row r="54" spans="2:14" ht="36" customHeight="1">
      <c r="B54" s="139" t="s">
        <v>109</v>
      </c>
      <c r="C54" s="114" t="s">
        <v>28</v>
      </c>
      <c r="D54" s="113" t="s">
        <v>52</v>
      </c>
      <c r="E54" s="244" t="str">
        <f>E44</f>
        <v>очная </v>
      </c>
      <c r="F54" s="125" t="s">
        <v>38</v>
      </c>
      <c r="G54" s="107" t="s">
        <v>39</v>
      </c>
      <c r="H54" s="115"/>
      <c r="I54" s="118">
        <v>45</v>
      </c>
      <c r="J54" s="118"/>
      <c r="K54" s="118">
        <v>49</v>
      </c>
      <c r="L54" s="170">
        <f>I54*0.1</f>
        <v>4.5</v>
      </c>
      <c r="M54" s="118">
        <v>0</v>
      </c>
      <c r="N54" s="113"/>
    </row>
    <row r="55" spans="2:14" ht="36">
      <c r="B55" s="124" t="s">
        <v>110</v>
      </c>
      <c r="C55" s="114" t="s">
        <v>31</v>
      </c>
      <c r="D55" s="114" t="s">
        <v>50</v>
      </c>
      <c r="E55" s="244"/>
      <c r="F55" s="125" t="s">
        <v>38</v>
      </c>
      <c r="G55" s="107" t="s">
        <v>39</v>
      </c>
      <c r="H55" s="115"/>
      <c r="I55" s="118">
        <v>0</v>
      </c>
      <c r="J55" s="118"/>
      <c r="K55" s="118">
        <v>0</v>
      </c>
      <c r="L55" s="170">
        <f>I55*0.1</f>
        <v>0</v>
      </c>
      <c r="M55" s="118">
        <v>0</v>
      </c>
      <c r="N55" s="113"/>
    </row>
    <row r="56" spans="2:14" ht="18">
      <c r="B56" s="93"/>
      <c r="C56" s="94"/>
      <c r="D56" s="94"/>
      <c r="E56" s="94"/>
      <c r="F56" s="95"/>
      <c r="G56" s="96"/>
      <c r="H56" s="97"/>
      <c r="I56" s="98"/>
      <c r="J56" s="98"/>
      <c r="K56" s="98"/>
      <c r="L56" s="98"/>
      <c r="M56" s="98"/>
      <c r="N56" s="99"/>
    </row>
    <row r="57" spans="2:4" ht="18">
      <c r="B57" s="81"/>
      <c r="C57" s="82" t="s">
        <v>8</v>
      </c>
      <c r="D57" s="100">
        <v>3</v>
      </c>
    </row>
    <row r="58" spans="2:14" ht="18">
      <c r="B58" s="84" t="s">
        <v>9</v>
      </c>
      <c r="L58" s="80" t="s">
        <v>10</v>
      </c>
      <c r="M58" s="85"/>
      <c r="N58" s="86" t="s">
        <v>117</v>
      </c>
    </row>
    <row r="59" spans="2:14" ht="18">
      <c r="B59" s="101" t="s">
        <v>60</v>
      </c>
      <c r="L59" s="80" t="s">
        <v>11</v>
      </c>
      <c r="M59" s="85"/>
      <c r="N59" s="81"/>
    </row>
    <row r="60" spans="2:5" ht="18">
      <c r="B60" s="80" t="s">
        <v>12</v>
      </c>
      <c r="E60" s="102" t="s">
        <v>45</v>
      </c>
    </row>
    <row r="61" spans="2:14" ht="18">
      <c r="B61" s="225" t="s">
        <v>13</v>
      </c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</row>
    <row r="62" ht="18">
      <c r="B62" s="103" t="s">
        <v>14</v>
      </c>
    </row>
    <row r="63" spans="2:14" ht="18">
      <c r="B63" s="226" t="s">
        <v>15</v>
      </c>
      <c r="C63" s="229" t="s">
        <v>16</v>
      </c>
      <c r="D63" s="230"/>
      <c r="E63" s="111"/>
      <c r="F63" s="229" t="s">
        <v>17</v>
      </c>
      <c r="G63" s="230"/>
      <c r="H63" s="230"/>
      <c r="I63" s="230"/>
      <c r="J63" s="230"/>
      <c r="K63" s="230"/>
      <c r="L63" s="230"/>
      <c r="M63" s="230"/>
      <c r="N63" s="231"/>
    </row>
    <row r="64" spans="2:14" ht="18" customHeight="1">
      <c r="B64" s="227"/>
      <c r="C64" s="214" t="s">
        <v>18</v>
      </c>
      <c r="D64" s="214" t="s">
        <v>18</v>
      </c>
      <c r="E64" s="214" t="s">
        <v>18</v>
      </c>
      <c r="F64" s="226" t="s">
        <v>19</v>
      </c>
      <c r="G64" s="229" t="s">
        <v>20</v>
      </c>
      <c r="H64" s="231"/>
      <c r="I64" s="226" t="s">
        <v>21</v>
      </c>
      <c r="J64" s="192" t="s">
        <v>96</v>
      </c>
      <c r="K64" s="226" t="s">
        <v>22</v>
      </c>
      <c r="L64" s="226" t="s">
        <v>23</v>
      </c>
      <c r="M64" s="214" t="s">
        <v>24</v>
      </c>
      <c r="N64" s="226" t="s">
        <v>25</v>
      </c>
    </row>
    <row r="65" spans="2:14" ht="96" customHeight="1">
      <c r="B65" s="228"/>
      <c r="C65" s="218"/>
      <c r="D65" s="218"/>
      <c r="E65" s="218"/>
      <c r="F65" s="228"/>
      <c r="G65" s="115" t="s">
        <v>26</v>
      </c>
      <c r="H65" s="115" t="s">
        <v>27</v>
      </c>
      <c r="I65" s="228"/>
      <c r="J65" s="194"/>
      <c r="K65" s="228"/>
      <c r="L65" s="228"/>
      <c r="M65" s="218"/>
      <c r="N65" s="228"/>
    </row>
    <row r="66" spans="2:14" ht="72">
      <c r="B66" s="140" t="s">
        <v>111</v>
      </c>
      <c r="C66" s="114" t="s">
        <v>28</v>
      </c>
      <c r="D66" s="114" t="s">
        <v>48</v>
      </c>
      <c r="E66" s="214" t="str">
        <f>E54</f>
        <v>очная </v>
      </c>
      <c r="F66" s="114" t="s">
        <v>29</v>
      </c>
      <c r="G66" s="117" t="s">
        <v>30</v>
      </c>
      <c r="H66" s="115"/>
      <c r="I66" s="118">
        <v>100</v>
      </c>
      <c r="J66" s="118"/>
      <c r="K66" s="118">
        <f>I66</f>
        <v>100</v>
      </c>
      <c r="L66" s="170">
        <f>I66*0.1</f>
        <v>10</v>
      </c>
      <c r="M66" s="118">
        <v>0</v>
      </c>
      <c r="N66" s="113"/>
    </row>
    <row r="67" spans="2:14" ht="54">
      <c r="B67" s="140" t="s">
        <v>112</v>
      </c>
      <c r="C67" s="112" t="s">
        <v>31</v>
      </c>
      <c r="D67" s="112" t="s">
        <v>50</v>
      </c>
      <c r="E67" s="217"/>
      <c r="F67" s="114" t="s">
        <v>32</v>
      </c>
      <c r="G67" s="117" t="s">
        <v>30</v>
      </c>
      <c r="H67" s="115"/>
      <c r="I67" s="118">
        <v>91</v>
      </c>
      <c r="J67" s="118"/>
      <c r="K67" s="118">
        <v>91</v>
      </c>
      <c r="L67" s="170">
        <f>I67*0.1</f>
        <v>9.1</v>
      </c>
      <c r="M67" s="118">
        <v>0</v>
      </c>
      <c r="N67" s="113"/>
    </row>
    <row r="68" spans="2:14" ht="36">
      <c r="B68" s="211"/>
      <c r="C68" s="214"/>
      <c r="D68" s="214"/>
      <c r="E68" s="217"/>
      <c r="F68" s="114" t="s">
        <v>33</v>
      </c>
      <c r="G68" s="117" t="s">
        <v>30</v>
      </c>
      <c r="H68" s="115"/>
      <c r="I68" s="118">
        <v>100</v>
      </c>
      <c r="J68" s="118"/>
      <c r="K68" s="118">
        <f>I68</f>
        <v>100</v>
      </c>
      <c r="L68" s="170">
        <f>I68*0.1</f>
        <v>10</v>
      </c>
      <c r="M68" s="118">
        <v>0</v>
      </c>
      <c r="N68" s="113"/>
    </row>
    <row r="69" spans="2:14" ht="81.75" customHeight="1">
      <c r="B69" s="213"/>
      <c r="C69" s="216"/>
      <c r="D69" s="216"/>
      <c r="E69" s="218"/>
      <c r="F69" s="115" t="s">
        <v>120</v>
      </c>
      <c r="G69" s="120" t="s">
        <v>35</v>
      </c>
      <c r="H69" s="110"/>
      <c r="I69" s="121">
        <v>0</v>
      </c>
      <c r="J69" s="121"/>
      <c r="K69" s="118">
        <f>I69</f>
        <v>0</v>
      </c>
      <c r="L69" s="170">
        <f>I69*0.1</f>
        <v>0</v>
      </c>
      <c r="M69" s="118">
        <f>I69-K69-L69</f>
        <v>0</v>
      </c>
      <c r="N69" s="110"/>
    </row>
    <row r="70" spans="2:14" ht="18"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</row>
    <row r="71" spans="2:13" ht="18">
      <c r="B71" s="103" t="s">
        <v>36</v>
      </c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</row>
    <row r="72" spans="2:14" ht="18">
      <c r="B72" s="226" t="s">
        <v>15</v>
      </c>
      <c r="C72" s="229" t="s">
        <v>16</v>
      </c>
      <c r="D72" s="230"/>
      <c r="E72" s="111"/>
      <c r="F72" s="229" t="s">
        <v>37</v>
      </c>
      <c r="G72" s="230"/>
      <c r="H72" s="231"/>
      <c r="I72" s="229" t="s">
        <v>37</v>
      </c>
      <c r="J72" s="230"/>
      <c r="K72" s="230"/>
      <c r="L72" s="230"/>
      <c r="M72" s="230"/>
      <c r="N72" s="231"/>
    </row>
    <row r="73" spans="2:14" ht="18" customHeight="1">
      <c r="B73" s="227"/>
      <c r="C73" s="214" t="s">
        <v>18</v>
      </c>
      <c r="D73" s="214" t="s">
        <v>18</v>
      </c>
      <c r="E73" s="214" t="s">
        <v>18</v>
      </c>
      <c r="F73" s="226" t="s">
        <v>19</v>
      </c>
      <c r="G73" s="229" t="s">
        <v>20</v>
      </c>
      <c r="H73" s="231"/>
      <c r="I73" s="226" t="s">
        <v>21</v>
      </c>
      <c r="J73" s="192" t="s">
        <v>96</v>
      </c>
      <c r="K73" s="226" t="s">
        <v>22</v>
      </c>
      <c r="L73" s="226" t="s">
        <v>23</v>
      </c>
      <c r="M73" s="214" t="s">
        <v>24</v>
      </c>
      <c r="N73" s="226" t="s">
        <v>25</v>
      </c>
    </row>
    <row r="74" spans="2:14" ht="99" customHeight="1">
      <c r="B74" s="228"/>
      <c r="C74" s="218"/>
      <c r="D74" s="218"/>
      <c r="E74" s="218"/>
      <c r="F74" s="228"/>
      <c r="G74" s="115" t="s">
        <v>26</v>
      </c>
      <c r="H74" s="115" t="s">
        <v>27</v>
      </c>
      <c r="I74" s="228"/>
      <c r="J74" s="194"/>
      <c r="K74" s="228"/>
      <c r="L74" s="228"/>
      <c r="M74" s="218"/>
      <c r="N74" s="228"/>
    </row>
    <row r="75" spans="2:14" ht="72">
      <c r="B75" s="140" t="s">
        <v>111</v>
      </c>
      <c r="C75" s="114" t="s">
        <v>28</v>
      </c>
      <c r="D75" s="113" t="s">
        <v>52</v>
      </c>
      <c r="E75" s="214" t="str">
        <f>E66</f>
        <v>очная </v>
      </c>
      <c r="F75" s="125" t="s">
        <v>38</v>
      </c>
      <c r="G75" s="107" t="s">
        <v>39</v>
      </c>
      <c r="H75" s="115"/>
      <c r="I75" s="118">
        <v>9</v>
      </c>
      <c r="J75" s="118"/>
      <c r="K75" s="118">
        <v>9</v>
      </c>
      <c r="L75" s="170">
        <f>I75*0.1</f>
        <v>0.9</v>
      </c>
      <c r="M75" s="118">
        <v>0</v>
      </c>
      <c r="N75" s="113"/>
    </row>
    <row r="76" spans="2:14" ht="54" customHeight="1">
      <c r="B76" s="140" t="s">
        <v>112</v>
      </c>
      <c r="C76" s="114" t="s">
        <v>31</v>
      </c>
      <c r="D76" s="114" t="s">
        <v>50</v>
      </c>
      <c r="E76" s="217"/>
      <c r="F76" s="125" t="s">
        <v>38</v>
      </c>
      <c r="G76" s="107" t="s">
        <v>39</v>
      </c>
      <c r="H76" s="115"/>
      <c r="I76" s="118">
        <v>0</v>
      </c>
      <c r="J76" s="118"/>
      <c r="K76" s="118">
        <v>0</v>
      </c>
      <c r="L76" s="170">
        <f>I76*0.1</f>
        <v>0</v>
      </c>
      <c r="M76" s="118">
        <v>0</v>
      </c>
      <c r="N76" s="113"/>
    </row>
    <row r="78" spans="2:11" ht="18">
      <c r="B78" s="104"/>
      <c r="C78" s="104"/>
      <c r="D78" s="104"/>
      <c r="E78" s="104"/>
      <c r="F78" s="104"/>
      <c r="G78" s="104"/>
      <c r="H78" s="104"/>
      <c r="I78" s="104"/>
      <c r="J78" s="104"/>
      <c r="K78" s="104"/>
    </row>
    <row r="79" spans="2:11" ht="18">
      <c r="B79" s="104" t="s">
        <v>59</v>
      </c>
      <c r="C79" s="104" t="s">
        <v>97</v>
      </c>
      <c r="D79" s="104"/>
      <c r="E79" s="104" t="s">
        <v>40</v>
      </c>
      <c r="F79" s="104"/>
      <c r="G79" s="104" t="s">
        <v>92</v>
      </c>
      <c r="H79" s="104"/>
      <c r="I79" s="104"/>
      <c r="J79" s="104"/>
      <c r="K79" s="104"/>
    </row>
    <row r="80" spans="2:13" ht="18">
      <c r="B80" s="105">
        <f>D4</f>
        <v>43830</v>
      </c>
      <c r="C80" s="104"/>
      <c r="D80" s="104"/>
      <c r="E80" s="104" t="s">
        <v>41</v>
      </c>
      <c r="F80" s="104"/>
      <c r="G80" s="104" t="s">
        <v>42</v>
      </c>
      <c r="H80" s="104"/>
      <c r="I80" s="104"/>
      <c r="J80" s="104"/>
      <c r="K80" s="104"/>
      <c r="L80" s="130"/>
      <c r="M80" s="130"/>
    </row>
    <row r="81" spans="2:13" ht="29.25" customHeight="1"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30"/>
      <c r="M81" s="130"/>
    </row>
    <row r="82" spans="2:13" ht="18"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30"/>
      <c r="M82" s="130"/>
    </row>
    <row r="83" spans="2:13" ht="18"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22"/>
      <c r="M83" s="122"/>
    </row>
    <row r="84" spans="2:13" ht="18"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22"/>
      <c r="M84" s="122"/>
    </row>
    <row r="85" spans="2:11" ht="18">
      <c r="B85" s="104"/>
      <c r="C85" s="104"/>
      <c r="D85" s="104"/>
      <c r="E85" s="104"/>
      <c r="F85" s="104"/>
      <c r="G85" s="104"/>
      <c r="H85" s="104"/>
      <c r="I85" s="104"/>
      <c r="J85" s="104"/>
      <c r="K85" s="104"/>
    </row>
  </sheetData>
  <sheetProtection/>
  <mergeCells count="111">
    <mergeCell ref="J73:J74"/>
    <mergeCell ref="J30:J31"/>
    <mergeCell ref="J20:J21"/>
    <mergeCell ref="K73:K74"/>
    <mergeCell ref="L73:L74"/>
    <mergeCell ref="K64:K65"/>
    <mergeCell ref="K52:K53"/>
    <mergeCell ref="L52:L53"/>
    <mergeCell ref="L42:L43"/>
    <mergeCell ref="M73:M74"/>
    <mergeCell ref="N73:N74"/>
    <mergeCell ref="E75:E76"/>
    <mergeCell ref="B72:B74"/>
    <mergeCell ref="C72:D72"/>
    <mergeCell ref="F72:H72"/>
    <mergeCell ref="I72:N72"/>
    <mergeCell ref="C73:C74"/>
    <mergeCell ref="D73:D74"/>
    <mergeCell ref="E73:E74"/>
    <mergeCell ref="F73:F74"/>
    <mergeCell ref="G73:H73"/>
    <mergeCell ref="I73:I74"/>
    <mergeCell ref="L64:L65"/>
    <mergeCell ref="D64:D65"/>
    <mergeCell ref="E64:E65"/>
    <mergeCell ref="F64:F65"/>
    <mergeCell ref="G64:H64"/>
    <mergeCell ref="E66:E69"/>
    <mergeCell ref="I64:I65"/>
    <mergeCell ref="B68:B69"/>
    <mergeCell ref="C68:C69"/>
    <mergeCell ref="D68:D69"/>
    <mergeCell ref="B63:B65"/>
    <mergeCell ref="C63:D63"/>
    <mergeCell ref="C64:C65"/>
    <mergeCell ref="M52:M53"/>
    <mergeCell ref="N52:N53"/>
    <mergeCell ref="M64:M65"/>
    <mergeCell ref="N64:N65"/>
    <mergeCell ref="F63:N63"/>
    <mergeCell ref="G52:H52"/>
    <mergeCell ref="I52:I53"/>
    <mergeCell ref="J52:J53"/>
    <mergeCell ref="J64:J65"/>
    <mergeCell ref="E54:E55"/>
    <mergeCell ref="B61:N61"/>
    <mergeCell ref="B51:B53"/>
    <mergeCell ref="C51:D51"/>
    <mergeCell ref="F51:H51"/>
    <mergeCell ref="I51:N51"/>
    <mergeCell ref="C52:C53"/>
    <mergeCell ref="D52:D53"/>
    <mergeCell ref="E52:E53"/>
    <mergeCell ref="F52:F53"/>
    <mergeCell ref="M42:M43"/>
    <mergeCell ref="N42:N43"/>
    <mergeCell ref="E44:E48"/>
    <mergeCell ref="G42:H42"/>
    <mergeCell ref="I42:I43"/>
    <mergeCell ref="K42:K43"/>
    <mergeCell ref="J42:J43"/>
    <mergeCell ref="B46:B48"/>
    <mergeCell ref="C46:C48"/>
    <mergeCell ref="D46:D48"/>
    <mergeCell ref="B41:B43"/>
    <mergeCell ref="C41:D41"/>
    <mergeCell ref="F41:N41"/>
    <mergeCell ref="C42:C43"/>
    <mergeCell ref="D42:D43"/>
    <mergeCell ref="E42:E43"/>
    <mergeCell ref="F42:F43"/>
    <mergeCell ref="E32:E33"/>
    <mergeCell ref="B39:N39"/>
    <mergeCell ref="B29:B31"/>
    <mergeCell ref="C29:D29"/>
    <mergeCell ref="F29:H29"/>
    <mergeCell ref="I29:N29"/>
    <mergeCell ref="F30:F31"/>
    <mergeCell ref="G30:H30"/>
    <mergeCell ref="I30:I31"/>
    <mergeCell ref="B23:B26"/>
    <mergeCell ref="C23:C26"/>
    <mergeCell ref="D23:D26"/>
    <mergeCell ref="C30:C31"/>
    <mergeCell ref="D30:D31"/>
    <mergeCell ref="E30:E31"/>
    <mergeCell ref="K20:K21"/>
    <mergeCell ref="L20:L21"/>
    <mergeCell ref="M20:M21"/>
    <mergeCell ref="N20:N21"/>
    <mergeCell ref="E22:E26"/>
    <mergeCell ref="K30:K31"/>
    <mergeCell ref="L30:L31"/>
    <mergeCell ref="M30:M31"/>
    <mergeCell ref="N30:N31"/>
    <mergeCell ref="B17:N17"/>
    <mergeCell ref="B19:B21"/>
    <mergeCell ref="C19:D19"/>
    <mergeCell ref="F19:N19"/>
    <mergeCell ref="C20:C21"/>
    <mergeCell ref="D20:D21"/>
    <mergeCell ref="E20:E21"/>
    <mergeCell ref="F20:F21"/>
    <mergeCell ref="G20:H20"/>
    <mergeCell ref="I20:I21"/>
    <mergeCell ref="B6:D6"/>
    <mergeCell ref="E6:H6"/>
    <mergeCell ref="B8:D8"/>
    <mergeCell ref="E8:I8"/>
    <mergeCell ref="B7:D7"/>
    <mergeCell ref="E7:H7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41" r:id="rId1"/>
  <rowBreaks count="1" manualBreakCount="1">
    <brk id="27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85"/>
  <sheetViews>
    <sheetView view="pageBreakPreview" zoomScale="70" zoomScaleSheetLayoutView="70" zoomScalePageLayoutView="0" workbookViewId="0" topLeftCell="B1">
      <selection activeCell="C3" sqref="C3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8.421875" style="1" customWidth="1"/>
    <col min="5" max="5" width="14.7109375" style="1" customWidth="1"/>
    <col min="6" max="6" width="23.00390625" style="1" customWidth="1"/>
    <col min="7" max="7" width="11.00390625" style="1" customWidth="1"/>
    <col min="8" max="8" width="7.7109375" style="1" customWidth="1"/>
    <col min="9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1" s="109" customFormat="1" ht="21"/>
    <row r="2" spans="4:7" s="109" customFormat="1" ht="21">
      <c r="D2" s="108" t="str">
        <f>'свод школы'!D2</f>
        <v>Отчет о выполнении муниципального задания №</v>
      </c>
      <c r="G2" s="133">
        <v>37</v>
      </c>
    </row>
    <row r="3" s="109" customFormat="1" ht="21">
      <c r="D3" s="132" t="str">
        <f>'свод школы'!D3</f>
        <v>на 2019 год </v>
      </c>
    </row>
    <row r="4" spans="3:4" s="109" customFormat="1" ht="21">
      <c r="C4" s="134" t="s">
        <v>0</v>
      </c>
      <c r="D4" s="281">
        <v>43830</v>
      </c>
    </row>
    <row r="6" spans="2:8" ht="42.75" customHeight="1">
      <c r="B6" s="188" t="s">
        <v>1</v>
      </c>
      <c r="C6" s="188"/>
      <c r="D6" s="188"/>
      <c r="E6" s="302" t="s">
        <v>127</v>
      </c>
      <c r="F6" s="302"/>
      <c r="G6" s="302"/>
      <c r="H6" s="302"/>
    </row>
    <row r="7" spans="2:8" ht="20.25" customHeight="1">
      <c r="B7" s="188" t="s">
        <v>2</v>
      </c>
      <c r="C7" s="188"/>
      <c r="D7" s="188"/>
      <c r="E7" s="188" t="s">
        <v>3</v>
      </c>
      <c r="F7" s="188"/>
      <c r="G7" s="188"/>
      <c r="H7" s="188"/>
    </row>
    <row r="8" spans="2:10" ht="24" customHeight="1">
      <c r="B8" s="188" t="s">
        <v>4</v>
      </c>
      <c r="C8" s="188"/>
      <c r="D8" s="188"/>
      <c r="E8" s="188" t="s">
        <v>43</v>
      </c>
      <c r="F8" s="188"/>
      <c r="G8" s="188"/>
      <c r="H8" s="188"/>
      <c r="I8" s="188"/>
      <c r="J8" s="144"/>
    </row>
    <row r="9" spans="2:4" ht="15">
      <c r="B9" s="1" t="s">
        <v>5</v>
      </c>
      <c r="D9" s="1" t="str">
        <f>'свод школы'!D9</f>
        <v>годовая</v>
      </c>
    </row>
    <row r="10" ht="15">
      <c r="C10" s="1" t="s">
        <v>6</v>
      </c>
    </row>
    <row r="12" spans="2:7" ht="15">
      <c r="B12" s="6"/>
      <c r="C12" s="2" t="s">
        <v>7</v>
      </c>
      <c r="G12" s="7"/>
    </row>
    <row r="13" spans="2:4" ht="15">
      <c r="B13" s="6"/>
      <c r="C13" s="4" t="s">
        <v>8</v>
      </c>
      <c r="D13" s="35">
        <v>1</v>
      </c>
    </row>
    <row r="14" spans="2:14" ht="15">
      <c r="B14" s="8" t="s">
        <v>9</v>
      </c>
      <c r="L14" s="2" t="s">
        <v>10</v>
      </c>
      <c r="M14" s="9"/>
      <c r="N14" s="10" t="s">
        <v>115</v>
      </c>
    </row>
    <row r="15" spans="2:14" ht="15">
      <c r="B15" s="36" t="s">
        <v>44</v>
      </c>
      <c r="L15" s="2" t="s">
        <v>11</v>
      </c>
      <c r="M15" s="9"/>
      <c r="N15" s="6"/>
    </row>
    <row r="16" spans="2:5" ht="15">
      <c r="B16" s="2" t="s">
        <v>12</v>
      </c>
      <c r="E16" s="34" t="s">
        <v>45</v>
      </c>
    </row>
    <row r="17" spans="2:14" ht="15">
      <c r="B17" s="191" t="s">
        <v>13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</row>
    <row r="18" ht="15">
      <c r="B18" s="33" t="s">
        <v>14</v>
      </c>
    </row>
    <row r="19" spans="2:14" ht="81" customHeight="1">
      <c r="B19" s="192" t="s">
        <v>15</v>
      </c>
      <c r="C19" s="195" t="s">
        <v>16</v>
      </c>
      <c r="D19" s="196"/>
      <c r="E19" s="11"/>
      <c r="F19" s="195" t="s">
        <v>17</v>
      </c>
      <c r="G19" s="196"/>
      <c r="H19" s="196"/>
      <c r="I19" s="196"/>
      <c r="J19" s="196"/>
      <c r="K19" s="196"/>
      <c r="L19" s="196"/>
      <c r="M19" s="196"/>
      <c r="N19" s="197"/>
    </row>
    <row r="20" spans="2:14" ht="63.75" customHeight="1">
      <c r="B20" s="193"/>
      <c r="C20" s="198" t="s">
        <v>18</v>
      </c>
      <c r="D20" s="198" t="s">
        <v>18</v>
      </c>
      <c r="E20" s="198" t="s">
        <v>18</v>
      </c>
      <c r="F20" s="192" t="s">
        <v>19</v>
      </c>
      <c r="G20" s="195" t="s">
        <v>20</v>
      </c>
      <c r="H20" s="197"/>
      <c r="I20" s="192" t="s">
        <v>21</v>
      </c>
      <c r="J20" s="192" t="s">
        <v>96</v>
      </c>
      <c r="K20" s="192" t="s">
        <v>22</v>
      </c>
      <c r="L20" s="192" t="s">
        <v>23</v>
      </c>
      <c r="M20" s="200" t="s">
        <v>24</v>
      </c>
      <c r="N20" s="192" t="s">
        <v>25</v>
      </c>
    </row>
    <row r="21" spans="2:14" ht="51" customHeight="1">
      <c r="B21" s="194"/>
      <c r="C21" s="199"/>
      <c r="D21" s="199"/>
      <c r="E21" s="199"/>
      <c r="F21" s="194"/>
      <c r="G21" s="14" t="s">
        <v>26</v>
      </c>
      <c r="H21" s="14" t="s">
        <v>27</v>
      </c>
      <c r="I21" s="194"/>
      <c r="J21" s="194"/>
      <c r="K21" s="194"/>
      <c r="L21" s="194"/>
      <c r="M21" s="201"/>
      <c r="N21" s="194"/>
    </row>
    <row r="22" spans="2:14" ht="54.75" customHeight="1">
      <c r="B22" s="116" t="s">
        <v>113</v>
      </c>
      <c r="C22" s="16" t="s">
        <v>28</v>
      </c>
      <c r="D22" s="13" t="s">
        <v>48</v>
      </c>
      <c r="E22" s="198" t="s">
        <v>91</v>
      </c>
      <c r="F22" s="16" t="s">
        <v>29</v>
      </c>
      <c r="G22" s="17" t="s">
        <v>30</v>
      </c>
      <c r="H22" s="14"/>
      <c r="I22" s="18">
        <v>100</v>
      </c>
      <c r="J22" s="18"/>
      <c r="K22" s="18">
        <f>I22</f>
        <v>100</v>
      </c>
      <c r="L22" s="170">
        <f>I22*0.1</f>
        <v>10</v>
      </c>
      <c r="M22" s="18">
        <v>0</v>
      </c>
      <c r="N22" s="12"/>
    </row>
    <row r="23" spans="2:14" ht="61.5" customHeight="1">
      <c r="B23" s="211" t="s">
        <v>114</v>
      </c>
      <c r="C23" s="206" t="s">
        <v>31</v>
      </c>
      <c r="D23" s="206" t="s">
        <v>50</v>
      </c>
      <c r="E23" s="202"/>
      <c r="F23" s="16" t="s">
        <v>32</v>
      </c>
      <c r="G23" s="17" t="s">
        <v>30</v>
      </c>
      <c r="H23" s="14"/>
      <c r="I23" s="18">
        <v>8</v>
      </c>
      <c r="J23" s="18"/>
      <c r="K23" s="18">
        <v>8</v>
      </c>
      <c r="L23" s="170">
        <f>I23*0.1</f>
        <v>0.8</v>
      </c>
      <c r="M23" s="18">
        <v>0</v>
      </c>
      <c r="N23" s="12"/>
    </row>
    <row r="24" spans="2:14" ht="48" customHeight="1">
      <c r="B24" s="212"/>
      <c r="C24" s="207"/>
      <c r="D24" s="207"/>
      <c r="E24" s="202"/>
      <c r="F24" s="16" t="s">
        <v>33</v>
      </c>
      <c r="G24" s="17" t="s">
        <v>30</v>
      </c>
      <c r="H24" s="14"/>
      <c r="I24" s="18">
        <v>12.5</v>
      </c>
      <c r="J24" s="18"/>
      <c r="K24" s="18">
        <f>I24</f>
        <v>12.5</v>
      </c>
      <c r="L24" s="170">
        <f>I24*0.1</f>
        <v>1.25</v>
      </c>
      <c r="M24" s="18">
        <v>0</v>
      </c>
      <c r="N24" s="12"/>
    </row>
    <row r="25" spans="2:14" ht="60.75" customHeight="1">
      <c r="B25" s="212"/>
      <c r="C25" s="207"/>
      <c r="D25" s="207"/>
      <c r="E25" s="202"/>
      <c r="F25" s="16" t="s">
        <v>63</v>
      </c>
      <c r="G25" s="17" t="s">
        <v>30</v>
      </c>
      <c r="H25" s="14"/>
      <c r="I25" s="57">
        <v>100</v>
      </c>
      <c r="J25" s="57"/>
      <c r="K25" s="57">
        <v>100</v>
      </c>
      <c r="L25" s="170">
        <f>I25*0.1</f>
        <v>10</v>
      </c>
      <c r="M25" s="18">
        <v>0</v>
      </c>
      <c r="N25" s="12"/>
    </row>
    <row r="26" spans="2:14" ht="79.5" customHeight="1">
      <c r="B26" s="213"/>
      <c r="C26" s="208"/>
      <c r="D26" s="208"/>
      <c r="E26" s="199"/>
      <c r="F26" s="20" t="s">
        <v>34</v>
      </c>
      <c r="G26" s="21" t="s">
        <v>35</v>
      </c>
      <c r="H26" s="3"/>
      <c r="I26" s="22">
        <v>0</v>
      </c>
      <c r="J26" s="22"/>
      <c r="K26" s="18">
        <v>0</v>
      </c>
      <c r="L26" s="170">
        <f>I26*0.1</f>
        <v>0</v>
      </c>
      <c r="M26" s="18">
        <f>I26-K26-L26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4" ht="80.25" customHeight="1">
      <c r="B29" s="192" t="s">
        <v>15</v>
      </c>
      <c r="C29" s="195" t="s">
        <v>16</v>
      </c>
      <c r="D29" s="196"/>
      <c r="E29" s="11"/>
      <c r="F29" s="195" t="s">
        <v>37</v>
      </c>
      <c r="G29" s="196"/>
      <c r="H29" s="197"/>
      <c r="I29" s="195" t="s">
        <v>37</v>
      </c>
      <c r="J29" s="196"/>
      <c r="K29" s="196"/>
      <c r="L29" s="196"/>
      <c r="M29" s="196"/>
      <c r="N29" s="197"/>
    </row>
    <row r="30" spans="2:14" ht="15" customHeight="1">
      <c r="B30" s="193"/>
      <c r="C30" s="198" t="s">
        <v>18</v>
      </c>
      <c r="D30" s="198" t="s">
        <v>18</v>
      </c>
      <c r="E30" s="198" t="s">
        <v>18</v>
      </c>
      <c r="F30" s="192" t="s">
        <v>19</v>
      </c>
      <c r="G30" s="195" t="s">
        <v>20</v>
      </c>
      <c r="H30" s="197"/>
      <c r="I30" s="192" t="s">
        <v>21</v>
      </c>
      <c r="J30" s="192" t="s">
        <v>96</v>
      </c>
      <c r="K30" s="192" t="s">
        <v>22</v>
      </c>
      <c r="L30" s="192" t="s">
        <v>23</v>
      </c>
      <c r="M30" s="200" t="s">
        <v>24</v>
      </c>
      <c r="N30" s="192" t="s">
        <v>25</v>
      </c>
    </row>
    <row r="31" spans="2:14" ht="111" customHeight="1">
      <c r="B31" s="194"/>
      <c r="C31" s="199"/>
      <c r="D31" s="199"/>
      <c r="E31" s="199"/>
      <c r="F31" s="194"/>
      <c r="G31" s="14" t="s">
        <v>26</v>
      </c>
      <c r="H31" s="14" t="s">
        <v>27</v>
      </c>
      <c r="I31" s="194"/>
      <c r="J31" s="194"/>
      <c r="K31" s="194"/>
      <c r="L31" s="194"/>
      <c r="M31" s="201"/>
      <c r="N31" s="194"/>
    </row>
    <row r="32" spans="2:14" ht="42" customHeight="1">
      <c r="B32" s="116" t="s">
        <v>113</v>
      </c>
      <c r="C32" s="16" t="s">
        <v>28</v>
      </c>
      <c r="D32" s="38" t="s">
        <v>52</v>
      </c>
      <c r="E32" s="198" t="str">
        <f>E22</f>
        <v>очная </v>
      </c>
      <c r="F32" s="26" t="s">
        <v>38</v>
      </c>
      <c r="G32" s="27" t="s">
        <v>39</v>
      </c>
      <c r="H32" s="14"/>
      <c r="I32" s="18">
        <v>48</v>
      </c>
      <c r="J32" s="18"/>
      <c r="K32" s="18">
        <v>49</v>
      </c>
      <c r="L32" s="170">
        <f>I32*0.1</f>
        <v>4.800000000000001</v>
      </c>
      <c r="M32" s="18">
        <v>0</v>
      </c>
      <c r="N32" s="12"/>
    </row>
    <row r="33" spans="2:14" ht="56.25" customHeight="1">
      <c r="B33" s="124" t="s">
        <v>114</v>
      </c>
      <c r="C33" s="16" t="s">
        <v>31</v>
      </c>
      <c r="D33" s="16" t="s">
        <v>50</v>
      </c>
      <c r="E33" s="199"/>
      <c r="F33" s="26" t="s">
        <v>38</v>
      </c>
      <c r="G33" s="27" t="s">
        <v>39</v>
      </c>
      <c r="H33" s="14"/>
      <c r="I33" s="18">
        <v>2</v>
      </c>
      <c r="J33" s="18"/>
      <c r="K33" s="18">
        <v>2</v>
      </c>
      <c r="L33" s="170">
        <f>I33*0.1</f>
        <v>0.2</v>
      </c>
      <c r="M33" s="18">
        <v>0</v>
      </c>
      <c r="N33" s="12"/>
    </row>
    <row r="35" spans="2:4" ht="15.75" customHeight="1">
      <c r="B35" s="6"/>
      <c r="C35" s="4" t="s">
        <v>8</v>
      </c>
      <c r="D35" s="56">
        <v>2</v>
      </c>
    </row>
    <row r="36" spans="2:14" ht="15.75" customHeight="1">
      <c r="B36" s="8"/>
      <c r="L36" s="2" t="s">
        <v>10</v>
      </c>
      <c r="M36" s="9"/>
      <c r="N36" s="10" t="s">
        <v>116</v>
      </c>
    </row>
    <row r="37" spans="2:14" ht="15">
      <c r="B37" s="54" t="s">
        <v>53</v>
      </c>
      <c r="L37" s="2" t="s">
        <v>11</v>
      </c>
      <c r="M37" s="9"/>
      <c r="N37" s="6"/>
    </row>
    <row r="38" spans="2:5" ht="15">
      <c r="B38" s="2" t="s">
        <v>12</v>
      </c>
      <c r="E38" s="46" t="s">
        <v>62</v>
      </c>
    </row>
    <row r="39" spans="2:14" ht="15">
      <c r="B39" s="191" t="s">
        <v>13</v>
      </c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</row>
    <row r="40" ht="18.75" customHeight="1">
      <c r="B40" s="55" t="s">
        <v>14</v>
      </c>
    </row>
    <row r="41" spans="2:14" ht="15" customHeight="1">
      <c r="B41" s="192" t="s">
        <v>15</v>
      </c>
      <c r="C41" s="195" t="s">
        <v>16</v>
      </c>
      <c r="D41" s="196"/>
      <c r="E41" s="11"/>
      <c r="F41" s="195" t="s">
        <v>17</v>
      </c>
      <c r="G41" s="196"/>
      <c r="H41" s="196"/>
      <c r="I41" s="196"/>
      <c r="J41" s="196"/>
      <c r="K41" s="196"/>
      <c r="L41" s="196"/>
      <c r="M41" s="196"/>
      <c r="N41" s="197"/>
    </row>
    <row r="42" spans="2:14" ht="15.75" customHeight="1">
      <c r="B42" s="193"/>
      <c r="C42" s="198" t="s">
        <v>18</v>
      </c>
      <c r="D42" s="198" t="s">
        <v>18</v>
      </c>
      <c r="E42" s="198" t="s">
        <v>18</v>
      </c>
      <c r="F42" s="192" t="s">
        <v>19</v>
      </c>
      <c r="G42" s="195" t="s">
        <v>20</v>
      </c>
      <c r="H42" s="197"/>
      <c r="I42" s="192" t="s">
        <v>21</v>
      </c>
      <c r="J42" s="192" t="s">
        <v>96</v>
      </c>
      <c r="K42" s="192" t="s">
        <v>22</v>
      </c>
      <c r="L42" s="192" t="s">
        <v>23</v>
      </c>
      <c r="M42" s="200" t="s">
        <v>24</v>
      </c>
      <c r="N42" s="192" t="s">
        <v>25</v>
      </c>
    </row>
    <row r="43" spans="2:14" ht="107.25" customHeight="1">
      <c r="B43" s="194"/>
      <c r="C43" s="199"/>
      <c r="D43" s="199"/>
      <c r="E43" s="199"/>
      <c r="F43" s="194"/>
      <c r="G43" s="14" t="s">
        <v>26</v>
      </c>
      <c r="H43" s="14" t="s">
        <v>27</v>
      </c>
      <c r="I43" s="194"/>
      <c r="J43" s="194"/>
      <c r="K43" s="194"/>
      <c r="L43" s="194"/>
      <c r="M43" s="201"/>
      <c r="N43" s="194"/>
    </row>
    <row r="44" spans="2:14" ht="36" customHeight="1">
      <c r="B44" s="139" t="s">
        <v>109</v>
      </c>
      <c r="C44" s="16" t="s">
        <v>28</v>
      </c>
      <c r="D44" s="13" t="s">
        <v>48</v>
      </c>
      <c r="E44" s="198" t="str">
        <f>E32</f>
        <v>очная </v>
      </c>
      <c r="F44" s="16" t="s">
        <v>29</v>
      </c>
      <c r="G44" s="17" t="s">
        <v>30</v>
      </c>
      <c r="H44" s="14"/>
      <c r="I44" s="18">
        <v>100</v>
      </c>
      <c r="J44" s="18"/>
      <c r="K44" s="18">
        <f>I44</f>
        <v>100</v>
      </c>
      <c r="L44" s="170">
        <f>I44*0.1</f>
        <v>10</v>
      </c>
      <c r="M44" s="18">
        <v>0</v>
      </c>
      <c r="N44" s="12"/>
    </row>
    <row r="45" spans="2:14" ht="48">
      <c r="B45" s="124" t="s">
        <v>110</v>
      </c>
      <c r="C45" s="37" t="s">
        <v>31</v>
      </c>
      <c r="D45" s="37" t="s">
        <v>50</v>
      </c>
      <c r="E45" s="202"/>
      <c r="F45" s="16" t="s">
        <v>32</v>
      </c>
      <c r="G45" s="17" t="s">
        <v>30</v>
      </c>
      <c r="H45" s="14"/>
      <c r="I45" s="18">
        <v>62</v>
      </c>
      <c r="J45" s="18"/>
      <c r="K45" s="18">
        <v>62</v>
      </c>
      <c r="L45" s="170">
        <f>I45*0.1</f>
        <v>6.2</v>
      </c>
      <c r="M45" s="18">
        <v>0</v>
      </c>
      <c r="N45" s="12"/>
    </row>
    <row r="46" spans="2:14" ht="24">
      <c r="B46" s="211"/>
      <c r="C46" s="206"/>
      <c r="D46" s="206"/>
      <c r="E46" s="202"/>
      <c r="F46" s="16" t="s">
        <v>33</v>
      </c>
      <c r="G46" s="17" t="s">
        <v>30</v>
      </c>
      <c r="H46" s="14"/>
      <c r="I46" s="18">
        <v>62</v>
      </c>
      <c r="J46" s="18"/>
      <c r="K46" s="18">
        <v>62</v>
      </c>
      <c r="L46" s="170">
        <f>I46*0.1</f>
        <v>6.2</v>
      </c>
      <c r="M46" s="18">
        <v>0</v>
      </c>
      <c r="N46" s="12"/>
    </row>
    <row r="47" spans="2:14" ht="60">
      <c r="B47" s="212"/>
      <c r="C47" s="207"/>
      <c r="D47" s="207"/>
      <c r="E47" s="202"/>
      <c r="F47" s="16" t="s">
        <v>63</v>
      </c>
      <c r="G47" s="17" t="s">
        <v>30</v>
      </c>
      <c r="H47" s="14"/>
      <c r="I47" s="18">
        <v>100</v>
      </c>
      <c r="J47" s="18"/>
      <c r="K47" s="18">
        <f>I47</f>
        <v>100</v>
      </c>
      <c r="L47" s="170">
        <f>I47*0.1</f>
        <v>10</v>
      </c>
      <c r="M47" s="18">
        <v>0</v>
      </c>
      <c r="N47" s="12"/>
    </row>
    <row r="48" spans="2:14" ht="72">
      <c r="B48" s="213"/>
      <c r="C48" s="208"/>
      <c r="D48" s="208"/>
      <c r="E48" s="199"/>
      <c r="F48" s="20" t="s">
        <v>34</v>
      </c>
      <c r="G48" s="21" t="s">
        <v>35</v>
      </c>
      <c r="H48" s="3"/>
      <c r="I48" s="22">
        <v>0</v>
      </c>
      <c r="J48" s="22"/>
      <c r="K48" s="18">
        <f>I48</f>
        <v>0</v>
      </c>
      <c r="L48" s="170">
        <f>I48*0.1</f>
        <v>0</v>
      </c>
      <c r="M48" s="18">
        <f>I48-K48-L48</f>
        <v>0</v>
      </c>
      <c r="N48" s="3"/>
    </row>
    <row r="49" spans="2:14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2:13" ht="15.75" customHeight="1">
      <c r="B50" s="55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4" ht="15.75" customHeight="1">
      <c r="B51" s="192" t="s">
        <v>15</v>
      </c>
      <c r="C51" s="195" t="s">
        <v>16</v>
      </c>
      <c r="D51" s="196"/>
      <c r="E51" s="11"/>
      <c r="F51" s="195" t="s">
        <v>37</v>
      </c>
      <c r="G51" s="196"/>
      <c r="H51" s="197"/>
      <c r="I51" s="195" t="s">
        <v>37</v>
      </c>
      <c r="J51" s="196"/>
      <c r="K51" s="196"/>
      <c r="L51" s="196"/>
      <c r="M51" s="196"/>
      <c r="N51" s="197"/>
    </row>
    <row r="52" spans="2:14" ht="15.75" customHeight="1">
      <c r="B52" s="193"/>
      <c r="C52" s="198" t="s">
        <v>18</v>
      </c>
      <c r="D52" s="198" t="s">
        <v>18</v>
      </c>
      <c r="E52" s="198" t="s">
        <v>18</v>
      </c>
      <c r="F52" s="192" t="s">
        <v>19</v>
      </c>
      <c r="G52" s="195" t="s">
        <v>20</v>
      </c>
      <c r="H52" s="197"/>
      <c r="I52" s="192" t="s">
        <v>21</v>
      </c>
      <c r="J52" s="192" t="s">
        <v>96</v>
      </c>
      <c r="K52" s="192" t="s">
        <v>22</v>
      </c>
      <c r="L52" s="192" t="s">
        <v>23</v>
      </c>
      <c r="M52" s="200" t="s">
        <v>24</v>
      </c>
      <c r="N52" s="192" t="s">
        <v>25</v>
      </c>
    </row>
    <row r="53" spans="2:14" ht="108" customHeight="1">
      <c r="B53" s="194"/>
      <c r="C53" s="199"/>
      <c r="D53" s="199"/>
      <c r="E53" s="199"/>
      <c r="F53" s="194"/>
      <c r="G53" s="14" t="s">
        <v>26</v>
      </c>
      <c r="H53" s="14" t="s">
        <v>27</v>
      </c>
      <c r="I53" s="194"/>
      <c r="J53" s="194"/>
      <c r="K53" s="194"/>
      <c r="L53" s="194"/>
      <c r="M53" s="201"/>
      <c r="N53" s="194"/>
    </row>
    <row r="54" spans="2:14" ht="36" customHeight="1">
      <c r="B54" s="116" t="s">
        <v>109</v>
      </c>
      <c r="C54" s="16" t="s">
        <v>28</v>
      </c>
      <c r="D54" s="38" t="s">
        <v>52</v>
      </c>
      <c r="E54" s="210" t="str">
        <f>E44</f>
        <v>очная </v>
      </c>
      <c r="F54" s="26" t="s">
        <v>38</v>
      </c>
      <c r="G54" s="27" t="s">
        <v>39</v>
      </c>
      <c r="H54" s="14"/>
      <c r="I54" s="18">
        <v>51</v>
      </c>
      <c r="J54" s="18"/>
      <c r="K54" s="18">
        <v>54</v>
      </c>
      <c r="L54" s="170">
        <f>I54*0.1</f>
        <v>5.1000000000000005</v>
      </c>
      <c r="M54" s="18">
        <v>0</v>
      </c>
      <c r="N54" s="12"/>
    </row>
    <row r="55" spans="2:14" ht="36">
      <c r="B55" s="124" t="s">
        <v>110</v>
      </c>
      <c r="C55" s="16" t="s">
        <v>31</v>
      </c>
      <c r="D55" s="16" t="s">
        <v>50</v>
      </c>
      <c r="E55" s="210"/>
      <c r="F55" s="26" t="s">
        <v>38</v>
      </c>
      <c r="G55" s="27" t="s">
        <v>39</v>
      </c>
      <c r="H55" s="14"/>
      <c r="I55" s="18">
        <v>0</v>
      </c>
      <c r="J55" s="18"/>
      <c r="K55" s="18">
        <v>0</v>
      </c>
      <c r="L55" s="170">
        <f>I55*0.1</f>
        <v>0</v>
      </c>
      <c r="M55" s="18">
        <v>0</v>
      </c>
      <c r="N55" s="12"/>
    </row>
    <row r="57" spans="2:8" ht="15">
      <c r="B57" s="28" t="s">
        <v>59</v>
      </c>
      <c r="C57" s="28" t="str">
        <f>E6</f>
        <v>  МБОУ Дубравненская СОШ</v>
      </c>
      <c r="D57" s="28"/>
      <c r="E57" s="28" t="s">
        <v>40</v>
      </c>
      <c r="F57" s="28"/>
      <c r="G57" s="28" t="s">
        <v>82</v>
      </c>
      <c r="H57" s="28"/>
    </row>
    <row r="58" spans="2:8" ht="15">
      <c r="B58" s="29">
        <f>D4</f>
        <v>43830</v>
      </c>
      <c r="C58" s="28"/>
      <c r="D58" s="28"/>
      <c r="E58" s="30" t="s">
        <v>41</v>
      </c>
      <c r="F58" s="28"/>
      <c r="G58" s="30" t="s">
        <v>42</v>
      </c>
      <c r="H58" s="28"/>
    </row>
    <row r="59" spans="2:13" ht="1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2:13" ht="1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2:13" ht="1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2:11" ht="15"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2:13" ht="1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6"/>
      <c r="M63" s="6"/>
    </row>
    <row r="64" spans="2:11" ht="15"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2:13" ht="1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31"/>
      <c r="M65" s="31"/>
    </row>
    <row r="66" spans="2:13" ht="83.25" customHeight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32"/>
      <c r="M66" s="32"/>
    </row>
    <row r="67" spans="2:13" ht="61.5" customHeight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32"/>
      <c r="M67" s="32"/>
    </row>
    <row r="68" spans="2:13" ht="1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3"/>
      <c r="M68" s="23"/>
    </row>
    <row r="69" spans="2:13" ht="1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3"/>
      <c r="M69" s="23"/>
    </row>
    <row r="70" spans="2:13" ht="1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3"/>
      <c r="M70" s="23"/>
    </row>
    <row r="71" spans="2:13" ht="1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3"/>
      <c r="M71" s="23"/>
    </row>
    <row r="72" spans="2:13" ht="1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3"/>
      <c r="M72" s="23"/>
    </row>
    <row r="73" spans="2:13" ht="1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3"/>
      <c r="M73" s="23"/>
    </row>
    <row r="74" spans="2:11" ht="15"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2:11" ht="15"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2:11" ht="15"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2:11" ht="15"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2:11" ht="15"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2:11" ht="15"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2:13" ht="1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31"/>
      <c r="M80" s="31"/>
    </row>
    <row r="81" spans="2:13" ht="29.25" customHeight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31"/>
      <c r="M81" s="31"/>
    </row>
    <row r="82" spans="2:13" ht="1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31"/>
      <c r="M82" s="31"/>
    </row>
    <row r="83" spans="2:13" ht="1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3"/>
      <c r="M83" s="23"/>
    </row>
    <row r="84" spans="2:13" ht="1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3"/>
      <c r="M84" s="23"/>
    </row>
    <row r="85" spans="2:11" ht="15">
      <c r="B85" s="28"/>
      <c r="C85" s="28"/>
      <c r="D85" s="28"/>
      <c r="E85" s="28"/>
      <c r="F85" s="28"/>
      <c r="G85" s="28"/>
      <c r="H85" s="28"/>
      <c r="I85" s="28"/>
      <c r="J85" s="28"/>
      <c r="K85" s="28"/>
    </row>
  </sheetData>
  <sheetProtection/>
  <mergeCells count="76">
    <mergeCell ref="J42:J43"/>
    <mergeCell ref="J52:J53"/>
    <mergeCell ref="K52:K53"/>
    <mergeCell ref="L52:L53"/>
    <mergeCell ref="M52:M53"/>
    <mergeCell ref="K30:K31"/>
    <mergeCell ref="L30:L31"/>
    <mergeCell ref="M30:M31"/>
    <mergeCell ref="N52:N53"/>
    <mergeCell ref="E54:E55"/>
    <mergeCell ref="B51:B53"/>
    <mergeCell ref="C51:D51"/>
    <mergeCell ref="F51:H51"/>
    <mergeCell ref="I51:N51"/>
    <mergeCell ref="C52:C53"/>
    <mergeCell ref="D52:D53"/>
    <mergeCell ref="E52:E53"/>
    <mergeCell ref="F52:F53"/>
    <mergeCell ref="G52:H52"/>
    <mergeCell ref="I52:I53"/>
    <mergeCell ref="L42:L43"/>
    <mergeCell ref="D42:D43"/>
    <mergeCell ref="E42:E43"/>
    <mergeCell ref="F42:F43"/>
    <mergeCell ref="G42:H42"/>
    <mergeCell ref="E44:E48"/>
    <mergeCell ref="I42:I43"/>
    <mergeCell ref="K42:K43"/>
    <mergeCell ref="B46:B48"/>
    <mergeCell ref="C46:C48"/>
    <mergeCell ref="D46:D48"/>
    <mergeCell ref="B41:B43"/>
    <mergeCell ref="C41:D41"/>
    <mergeCell ref="C42:C43"/>
    <mergeCell ref="M42:M43"/>
    <mergeCell ref="N42:N43"/>
    <mergeCell ref="F41:N41"/>
    <mergeCell ref="G30:H30"/>
    <mergeCell ref="E32:E33"/>
    <mergeCell ref="B39:N39"/>
    <mergeCell ref="B29:B31"/>
    <mergeCell ref="C29:D29"/>
    <mergeCell ref="F29:H29"/>
    <mergeCell ref="J30:J31"/>
    <mergeCell ref="I29:N29"/>
    <mergeCell ref="C30:C31"/>
    <mergeCell ref="D30:D31"/>
    <mergeCell ref="E30:E31"/>
    <mergeCell ref="F30:F31"/>
    <mergeCell ref="I30:I31"/>
    <mergeCell ref="N30:N31"/>
    <mergeCell ref="K20:K21"/>
    <mergeCell ref="L20:L21"/>
    <mergeCell ref="M20:M21"/>
    <mergeCell ref="N20:N21"/>
    <mergeCell ref="E22:E26"/>
    <mergeCell ref="F20:F21"/>
    <mergeCell ref="G20:H20"/>
    <mergeCell ref="I20:I21"/>
    <mergeCell ref="J20:J21"/>
    <mergeCell ref="B23:B26"/>
    <mergeCell ref="C23:C26"/>
    <mergeCell ref="D23:D26"/>
    <mergeCell ref="B17:N17"/>
    <mergeCell ref="B19:B21"/>
    <mergeCell ref="C19:D19"/>
    <mergeCell ref="F19:N19"/>
    <mergeCell ref="C20:C21"/>
    <mergeCell ref="D20:D21"/>
    <mergeCell ref="E20:E21"/>
    <mergeCell ref="B6:D6"/>
    <mergeCell ref="E6:H6"/>
    <mergeCell ref="B8:D8"/>
    <mergeCell ref="E8:I8"/>
    <mergeCell ref="B7:D7"/>
    <mergeCell ref="E7:H7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7" max="14" man="1"/>
    <brk id="6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109"/>
  <sheetViews>
    <sheetView view="pageBreakPreview" zoomScale="70" zoomScaleSheetLayoutView="70" zoomScalePageLayoutView="0" workbookViewId="0" topLeftCell="A1">
      <selection activeCell="B3" sqref="B3"/>
    </sheetView>
  </sheetViews>
  <sheetFormatPr defaultColWidth="9.140625" defaultRowHeight="12.75"/>
  <cols>
    <col min="1" max="1" width="8.8515625" style="61" customWidth="1"/>
    <col min="2" max="2" width="38.57421875" style="61" customWidth="1"/>
    <col min="3" max="3" width="43.57421875" style="61" customWidth="1"/>
    <col min="4" max="4" width="50.7109375" style="61" customWidth="1"/>
    <col min="5" max="5" width="14.7109375" style="61" customWidth="1"/>
    <col min="6" max="6" width="57.57421875" style="61" customWidth="1"/>
    <col min="7" max="7" width="11.00390625" style="61" customWidth="1"/>
    <col min="8" max="8" width="7.7109375" style="61" customWidth="1"/>
    <col min="9" max="10" width="13.00390625" style="1" customWidth="1"/>
    <col min="11" max="12" width="12.140625" style="1" customWidth="1"/>
    <col min="13" max="13" width="15.28125" style="1" customWidth="1"/>
    <col min="14" max="14" width="15.421875" style="61" customWidth="1"/>
    <col min="15" max="15" width="4.421875" style="61" customWidth="1"/>
    <col min="16" max="16384" width="8.8515625" style="61" customWidth="1"/>
  </cols>
  <sheetData>
    <row r="2" spans="4:6" s="109" customFormat="1" ht="21">
      <c r="D2" s="108" t="str">
        <f>'свод школы'!D2</f>
        <v>Отчет о выполнении муниципального задания №</v>
      </c>
      <c r="F2" s="133">
        <v>28</v>
      </c>
    </row>
    <row r="3" s="109" customFormat="1" ht="21">
      <c r="D3" s="132" t="str">
        <f>'свод школы'!D3</f>
        <v>на 2019 год </v>
      </c>
    </row>
    <row r="4" spans="3:4" s="109" customFormat="1" ht="21">
      <c r="C4" s="134" t="s">
        <v>0</v>
      </c>
      <c r="D4" s="281">
        <v>43830</v>
      </c>
    </row>
    <row r="5" spans="2:14" ht="21">
      <c r="B5" s="79"/>
      <c r="C5" s="79"/>
      <c r="D5" s="109"/>
      <c r="E5" s="79"/>
      <c r="F5" s="79"/>
      <c r="G5" s="79"/>
      <c r="H5" s="79"/>
      <c r="N5" s="79"/>
    </row>
    <row r="6" spans="2:14" ht="42.75" customHeight="1">
      <c r="B6" s="224" t="s">
        <v>1</v>
      </c>
      <c r="C6" s="224"/>
      <c r="D6" s="224"/>
      <c r="E6" s="302" t="s">
        <v>126</v>
      </c>
      <c r="F6" s="302"/>
      <c r="G6" s="302"/>
      <c r="H6" s="302"/>
      <c r="N6" s="79"/>
    </row>
    <row r="7" spans="2:14" ht="21" customHeight="1">
      <c r="B7" s="188" t="s">
        <v>2</v>
      </c>
      <c r="C7" s="188"/>
      <c r="D7" s="188"/>
      <c r="E7" s="188" t="s">
        <v>3</v>
      </c>
      <c r="F7" s="188"/>
      <c r="G7" s="188"/>
      <c r="H7" s="188"/>
      <c r="N7" s="79"/>
    </row>
    <row r="8" spans="2:14" ht="24" customHeight="1">
      <c r="B8" s="188" t="s">
        <v>4</v>
      </c>
      <c r="C8" s="188"/>
      <c r="D8" s="188"/>
      <c r="E8" s="188" t="s">
        <v>43</v>
      </c>
      <c r="F8" s="188"/>
      <c r="G8" s="188"/>
      <c r="H8" s="188"/>
      <c r="I8" s="188"/>
      <c r="J8" s="144"/>
      <c r="N8" s="79"/>
    </row>
    <row r="9" spans="2:14" ht="18">
      <c r="B9" s="79" t="s">
        <v>5</v>
      </c>
      <c r="C9" s="79"/>
      <c r="D9" s="79" t="str">
        <f>'свод школы'!D9</f>
        <v>годовая</v>
      </c>
      <c r="E9" s="79"/>
      <c r="F9" s="79"/>
      <c r="G9" s="79"/>
      <c r="H9" s="79"/>
      <c r="N9" s="79"/>
    </row>
    <row r="10" spans="2:14" ht="18">
      <c r="B10" s="79"/>
      <c r="C10" s="79" t="s">
        <v>89</v>
      </c>
      <c r="D10" s="79"/>
      <c r="E10" s="79"/>
      <c r="F10" s="79"/>
      <c r="G10" s="79"/>
      <c r="H10" s="79"/>
      <c r="N10" s="79"/>
    </row>
    <row r="11" spans="2:14" ht="18">
      <c r="B11" s="79"/>
      <c r="C11" s="79"/>
      <c r="D11" s="79"/>
      <c r="E11" s="79"/>
      <c r="F11" s="79"/>
      <c r="G11" s="79"/>
      <c r="H11" s="79"/>
      <c r="N11" s="79"/>
    </row>
    <row r="12" spans="2:14" ht="18">
      <c r="B12" s="81"/>
      <c r="C12" s="80" t="s">
        <v>7</v>
      </c>
      <c r="D12" s="79"/>
      <c r="E12" s="79"/>
      <c r="F12" s="79"/>
      <c r="G12" s="79"/>
      <c r="H12" s="79"/>
      <c r="N12" s="79"/>
    </row>
    <row r="13" spans="2:14" ht="18">
      <c r="B13" s="81"/>
      <c r="C13" s="82" t="s">
        <v>8</v>
      </c>
      <c r="D13" s="83">
        <v>1</v>
      </c>
      <c r="E13" s="79"/>
      <c r="F13" s="79"/>
      <c r="G13" s="79"/>
      <c r="H13" s="79"/>
      <c r="N13" s="79"/>
    </row>
    <row r="14" spans="2:14" ht="18">
      <c r="B14" s="84" t="s">
        <v>9</v>
      </c>
      <c r="C14" s="79"/>
      <c r="D14" s="79"/>
      <c r="E14" s="79"/>
      <c r="F14" s="79"/>
      <c r="G14" s="79"/>
      <c r="H14" s="79"/>
      <c r="L14" s="2" t="s">
        <v>10</v>
      </c>
      <c r="M14" s="9"/>
      <c r="N14" s="86" t="s">
        <v>115</v>
      </c>
    </row>
    <row r="15" spans="2:14" ht="18">
      <c r="B15" s="87" t="s">
        <v>44</v>
      </c>
      <c r="C15" s="79"/>
      <c r="D15" s="79"/>
      <c r="E15" s="79"/>
      <c r="F15" s="79"/>
      <c r="G15" s="79"/>
      <c r="H15" s="79"/>
      <c r="L15" s="2" t="s">
        <v>11</v>
      </c>
      <c r="M15" s="9"/>
      <c r="N15" s="81"/>
    </row>
    <row r="16" spans="2:14" ht="18">
      <c r="B16" s="80" t="s">
        <v>12</v>
      </c>
      <c r="C16" s="79"/>
      <c r="D16" s="79"/>
      <c r="E16" s="88" t="s">
        <v>45</v>
      </c>
      <c r="F16" s="79"/>
      <c r="G16" s="79"/>
      <c r="H16" s="79"/>
      <c r="N16" s="79"/>
    </row>
    <row r="17" spans="2:14" ht="18">
      <c r="B17" s="225" t="s">
        <v>13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</row>
    <row r="18" spans="2:14" ht="18">
      <c r="B18" s="89" t="s">
        <v>14</v>
      </c>
      <c r="C18" s="79"/>
      <c r="D18" s="79"/>
      <c r="E18" s="79"/>
      <c r="F18" s="79"/>
      <c r="G18" s="79"/>
      <c r="H18" s="79"/>
      <c r="N18" s="79"/>
    </row>
    <row r="19" spans="2:14" ht="81" customHeight="1">
      <c r="B19" s="232" t="s">
        <v>15</v>
      </c>
      <c r="C19" s="237" t="s">
        <v>16</v>
      </c>
      <c r="D19" s="238"/>
      <c r="E19" s="64"/>
      <c r="F19" s="237" t="s">
        <v>17</v>
      </c>
      <c r="G19" s="238"/>
      <c r="H19" s="238"/>
      <c r="I19" s="238"/>
      <c r="J19" s="238"/>
      <c r="K19" s="238"/>
      <c r="L19" s="238"/>
      <c r="M19" s="238"/>
      <c r="N19" s="239"/>
    </row>
    <row r="20" spans="2:14" ht="63.75" customHeight="1">
      <c r="B20" s="236"/>
      <c r="C20" s="198" t="s">
        <v>18</v>
      </c>
      <c r="D20" s="198" t="s">
        <v>18</v>
      </c>
      <c r="E20" s="198" t="s">
        <v>18</v>
      </c>
      <c r="F20" s="232" t="s">
        <v>19</v>
      </c>
      <c r="G20" s="237" t="s">
        <v>20</v>
      </c>
      <c r="H20" s="239"/>
      <c r="I20" s="192" t="s">
        <v>21</v>
      </c>
      <c r="J20" s="192" t="s">
        <v>96</v>
      </c>
      <c r="K20" s="192" t="s">
        <v>22</v>
      </c>
      <c r="L20" s="192" t="s">
        <v>23</v>
      </c>
      <c r="M20" s="200" t="s">
        <v>24</v>
      </c>
      <c r="N20" s="232" t="s">
        <v>25</v>
      </c>
    </row>
    <row r="21" spans="2:14" ht="51" customHeight="1">
      <c r="B21" s="233"/>
      <c r="C21" s="199"/>
      <c r="D21" s="199"/>
      <c r="E21" s="199"/>
      <c r="F21" s="233"/>
      <c r="G21" s="66" t="s">
        <v>26</v>
      </c>
      <c r="H21" s="66" t="s">
        <v>27</v>
      </c>
      <c r="I21" s="194"/>
      <c r="J21" s="194"/>
      <c r="K21" s="194"/>
      <c r="L21" s="194"/>
      <c r="M21" s="201"/>
      <c r="N21" s="233"/>
    </row>
    <row r="22" spans="2:14" ht="54.75" customHeight="1">
      <c r="B22" s="116" t="s">
        <v>113</v>
      </c>
      <c r="C22" s="13" t="s">
        <v>28</v>
      </c>
      <c r="D22" s="13" t="s">
        <v>48</v>
      </c>
      <c r="E22" s="198" t="s">
        <v>91</v>
      </c>
      <c r="F22" s="13" t="s">
        <v>29</v>
      </c>
      <c r="G22" s="67" t="s">
        <v>30</v>
      </c>
      <c r="H22" s="66"/>
      <c r="I22" s="18">
        <v>100</v>
      </c>
      <c r="J22" s="18"/>
      <c r="K22" s="18">
        <f>I22</f>
        <v>100</v>
      </c>
      <c r="L22" s="170">
        <f>I22*0.1</f>
        <v>10</v>
      </c>
      <c r="M22" s="18">
        <v>0</v>
      </c>
      <c r="N22" s="65"/>
    </row>
    <row r="23" spans="2:14" ht="35.25" customHeight="1">
      <c r="B23" s="211" t="s">
        <v>114</v>
      </c>
      <c r="C23" s="198" t="s">
        <v>31</v>
      </c>
      <c r="D23" s="198" t="s">
        <v>50</v>
      </c>
      <c r="E23" s="202"/>
      <c r="F23" s="13" t="s">
        <v>32</v>
      </c>
      <c r="G23" s="67" t="s">
        <v>30</v>
      </c>
      <c r="H23" s="66"/>
      <c r="I23" s="18">
        <v>33</v>
      </c>
      <c r="J23" s="18"/>
      <c r="K23" s="18">
        <v>33</v>
      </c>
      <c r="L23" s="170">
        <f>I23*0.1</f>
        <v>3.3000000000000003</v>
      </c>
      <c r="M23" s="18">
        <v>0</v>
      </c>
      <c r="N23" s="65"/>
    </row>
    <row r="24" spans="2:14" ht="33.75" customHeight="1">
      <c r="B24" s="212"/>
      <c r="C24" s="234"/>
      <c r="D24" s="234"/>
      <c r="E24" s="202"/>
      <c r="F24" s="13" t="s">
        <v>33</v>
      </c>
      <c r="G24" s="67" t="s">
        <v>30</v>
      </c>
      <c r="H24" s="66"/>
      <c r="I24" s="18">
        <v>84</v>
      </c>
      <c r="J24" s="18"/>
      <c r="K24" s="18">
        <f>I24</f>
        <v>84</v>
      </c>
      <c r="L24" s="170">
        <f>I24*0.1</f>
        <v>8.4</v>
      </c>
      <c r="M24" s="18">
        <v>0</v>
      </c>
      <c r="N24" s="65"/>
    </row>
    <row r="25" spans="2:14" ht="39.75" customHeight="1">
      <c r="B25" s="212"/>
      <c r="C25" s="234"/>
      <c r="D25" s="234"/>
      <c r="E25" s="202"/>
      <c r="F25" s="13" t="s">
        <v>63</v>
      </c>
      <c r="G25" s="67" t="s">
        <v>30</v>
      </c>
      <c r="H25" s="66"/>
      <c r="I25" s="57">
        <v>100</v>
      </c>
      <c r="J25" s="57"/>
      <c r="K25" s="57">
        <v>100</v>
      </c>
      <c r="L25" s="170">
        <f>I25*0.1</f>
        <v>10</v>
      </c>
      <c r="M25" s="18">
        <v>0</v>
      </c>
      <c r="N25" s="65"/>
    </row>
    <row r="26" spans="2:14" ht="48" customHeight="1">
      <c r="B26" s="213"/>
      <c r="C26" s="235"/>
      <c r="D26" s="235"/>
      <c r="E26" s="199"/>
      <c r="F26" s="66" t="s">
        <v>34</v>
      </c>
      <c r="G26" s="68" t="s">
        <v>35</v>
      </c>
      <c r="H26" s="62"/>
      <c r="I26" s="22">
        <v>0</v>
      </c>
      <c r="J26" s="22"/>
      <c r="K26" s="18">
        <v>0</v>
      </c>
      <c r="L26" s="170">
        <f>I26*0.1</f>
        <v>0</v>
      </c>
      <c r="M26" s="18">
        <f>I26-K26-L26</f>
        <v>0</v>
      </c>
      <c r="N26" s="62"/>
    </row>
    <row r="27" spans="2:14" ht="15">
      <c r="B27" s="69"/>
      <c r="C27" s="69"/>
      <c r="D27" s="69"/>
      <c r="E27" s="69"/>
      <c r="F27" s="69"/>
      <c r="G27" s="69"/>
      <c r="H27" s="69"/>
      <c r="I27" s="23"/>
      <c r="J27" s="23"/>
      <c r="K27" s="23"/>
      <c r="L27" s="23"/>
      <c r="M27" s="23"/>
      <c r="N27" s="69"/>
    </row>
    <row r="28" spans="2:13" ht="15">
      <c r="B28" s="63" t="s">
        <v>36</v>
      </c>
      <c r="C28" s="70"/>
      <c r="D28" s="70"/>
      <c r="E28" s="70"/>
      <c r="F28" s="70"/>
      <c r="G28" s="70"/>
      <c r="H28" s="70"/>
      <c r="I28" s="24"/>
      <c r="J28" s="24"/>
      <c r="K28" s="24"/>
      <c r="L28" s="24"/>
      <c r="M28" s="24"/>
    </row>
    <row r="29" spans="2:14" ht="26.25" customHeight="1">
      <c r="B29" s="232" t="s">
        <v>15</v>
      </c>
      <c r="C29" s="237" t="s">
        <v>16</v>
      </c>
      <c r="D29" s="238"/>
      <c r="E29" s="64"/>
      <c r="F29" s="237" t="s">
        <v>37</v>
      </c>
      <c r="G29" s="238"/>
      <c r="H29" s="239"/>
      <c r="I29" s="237" t="s">
        <v>37</v>
      </c>
      <c r="J29" s="238"/>
      <c r="K29" s="238"/>
      <c r="L29" s="238"/>
      <c r="M29" s="238"/>
      <c r="N29" s="239"/>
    </row>
    <row r="30" spans="2:14" ht="15" customHeight="1">
      <c r="B30" s="236"/>
      <c r="C30" s="198" t="s">
        <v>18</v>
      </c>
      <c r="D30" s="198" t="s">
        <v>18</v>
      </c>
      <c r="E30" s="198" t="s">
        <v>18</v>
      </c>
      <c r="F30" s="232" t="s">
        <v>19</v>
      </c>
      <c r="G30" s="237" t="s">
        <v>20</v>
      </c>
      <c r="H30" s="239"/>
      <c r="I30" s="192" t="s">
        <v>21</v>
      </c>
      <c r="J30" s="192" t="s">
        <v>96</v>
      </c>
      <c r="K30" s="192" t="s">
        <v>22</v>
      </c>
      <c r="L30" s="192" t="s">
        <v>23</v>
      </c>
      <c r="M30" s="200" t="s">
        <v>24</v>
      </c>
      <c r="N30" s="232" t="s">
        <v>25</v>
      </c>
    </row>
    <row r="31" spans="2:14" ht="68.25" customHeight="1">
      <c r="B31" s="233"/>
      <c r="C31" s="199"/>
      <c r="D31" s="199"/>
      <c r="E31" s="199"/>
      <c r="F31" s="233"/>
      <c r="G31" s="66" t="s">
        <v>26</v>
      </c>
      <c r="H31" s="66" t="s">
        <v>27</v>
      </c>
      <c r="I31" s="194"/>
      <c r="J31" s="194"/>
      <c r="K31" s="194"/>
      <c r="L31" s="194"/>
      <c r="M31" s="201"/>
      <c r="N31" s="233"/>
    </row>
    <row r="32" spans="2:14" ht="48" customHeight="1">
      <c r="B32" s="116" t="s">
        <v>113</v>
      </c>
      <c r="C32" s="13" t="s">
        <v>28</v>
      </c>
      <c r="D32" s="65" t="s">
        <v>52</v>
      </c>
      <c r="E32" s="198" t="s">
        <v>91</v>
      </c>
      <c r="F32" s="71" t="s">
        <v>38</v>
      </c>
      <c r="G32" s="72" t="s">
        <v>39</v>
      </c>
      <c r="H32" s="66"/>
      <c r="I32" s="18">
        <v>58</v>
      </c>
      <c r="J32" s="18"/>
      <c r="K32" s="18">
        <v>61</v>
      </c>
      <c r="L32" s="170">
        <f>I32*0.1</f>
        <v>5.800000000000001</v>
      </c>
      <c r="M32" s="18">
        <v>0</v>
      </c>
      <c r="N32" s="65"/>
    </row>
    <row r="33" spans="2:14" ht="44.25" customHeight="1">
      <c r="B33" s="124" t="s">
        <v>114</v>
      </c>
      <c r="C33" s="13" t="s">
        <v>31</v>
      </c>
      <c r="D33" s="13" t="s">
        <v>50</v>
      </c>
      <c r="E33" s="199"/>
      <c r="F33" s="71" t="s">
        <v>38</v>
      </c>
      <c r="G33" s="72" t="s">
        <v>39</v>
      </c>
      <c r="H33" s="66"/>
      <c r="I33" s="18">
        <v>0</v>
      </c>
      <c r="J33" s="18"/>
      <c r="K33" s="18">
        <f>I33</f>
        <v>0</v>
      </c>
      <c r="L33" s="170">
        <f>I33*0.1</f>
        <v>0</v>
      </c>
      <c r="M33" s="18">
        <v>0</v>
      </c>
      <c r="N33" s="65"/>
    </row>
    <row r="34" spans="2:14" ht="18">
      <c r="B34" s="79"/>
      <c r="C34" s="79"/>
      <c r="D34" s="79"/>
      <c r="E34" s="79"/>
      <c r="F34" s="79"/>
      <c r="G34" s="79"/>
      <c r="H34" s="79"/>
      <c r="N34" s="79"/>
    </row>
    <row r="35" spans="2:14" ht="18">
      <c r="B35" s="81"/>
      <c r="C35" s="82" t="s">
        <v>8</v>
      </c>
      <c r="D35" s="90">
        <v>2</v>
      </c>
      <c r="E35" s="79"/>
      <c r="F35" s="79"/>
      <c r="G35" s="79"/>
      <c r="H35" s="79"/>
      <c r="N35" s="79"/>
    </row>
    <row r="36" spans="2:14" ht="18">
      <c r="B36" s="84"/>
      <c r="C36" s="79"/>
      <c r="D36" s="79"/>
      <c r="E36" s="79"/>
      <c r="F36" s="79"/>
      <c r="G36" s="79"/>
      <c r="H36" s="79"/>
      <c r="L36" s="2" t="s">
        <v>10</v>
      </c>
      <c r="M36" s="9"/>
      <c r="N36" s="86" t="s">
        <v>116</v>
      </c>
    </row>
    <row r="37" spans="2:14" ht="18">
      <c r="B37" s="91" t="s">
        <v>53</v>
      </c>
      <c r="C37" s="79"/>
      <c r="D37" s="79"/>
      <c r="E37" s="79"/>
      <c r="F37" s="79"/>
      <c r="G37" s="79"/>
      <c r="H37" s="79"/>
      <c r="L37" s="2" t="s">
        <v>11</v>
      </c>
      <c r="M37" s="9"/>
      <c r="N37" s="81"/>
    </row>
    <row r="38" spans="2:14" ht="18">
      <c r="B38" s="80" t="s">
        <v>12</v>
      </c>
      <c r="C38" s="79"/>
      <c r="D38" s="79"/>
      <c r="E38" s="92" t="s">
        <v>90</v>
      </c>
      <c r="F38" s="79"/>
      <c r="G38" s="79"/>
      <c r="H38" s="79"/>
      <c r="N38" s="79"/>
    </row>
    <row r="39" spans="2:14" ht="18">
      <c r="B39" s="225" t="s">
        <v>13</v>
      </c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</row>
    <row r="40" ht="18.75" customHeight="1">
      <c r="B40" s="73" t="s">
        <v>14</v>
      </c>
    </row>
    <row r="41" spans="2:14" ht="15" customHeight="1">
      <c r="B41" s="232" t="s">
        <v>15</v>
      </c>
      <c r="C41" s="237" t="s">
        <v>16</v>
      </c>
      <c r="D41" s="238"/>
      <c r="E41" s="64"/>
      <c r="F41" s="237" t="s">
        <v>17</v>
      </c>
      <c r="G41" s="238"/>
      <c r="H41" s="238"/>
      <c r="I41" s="238"/>
      <c r="J41" s="238"/>
      <c r="K41" s="238"/>
      <c r="L41" s="238"/>
      <c r="M41" s="238"/>
      <c r="N41" s="239"/>
    </row>
    <row r="42" spans="2:14" ht="15.75" customHeight="1">
      <c r="B42" s="236"/>
      <c r="C42" s="198" t="s">
        <v>18</v>
      </c>
      <c r="D42" s="198" t="s">
        <v>18</v>
      </c>
      <c r="E42" s="198" t="s">
        <v>18</v>
      </c>
      <c r="F42" s="232" t="s">
        <v>19</v>
      </c>
      <c r="G42" s="237" t="s">
        <v>20</v>
      </c>
      <c r="H42" s="239"/>
      <c r="I42" s="192" t="s">
        <v>21</v>
      </c>
      <c r="J42" s="192" t="s">
        <v>96</v>
      </c>
      <c r="K42" s="192" t="s">
        <v>22</v>
      </c>
      <c r="L42" s="192" t="s">
        <v>23</v>
      </c>
      <c r="M42" s="200" t="s">
        <v>24</v>
      </c>
      <c r="N42" s="232" t="s">
        <v>25</v>
      </c>
    </row>
    <row r="43" spans="2:14" ht="81" customHeight="1">
      <c r="B43" s="233"/>
      <c r="C43" s="199"/>
      <c r="D43" s="199"/>
      <c r="E43" s="199"/>
      <c r="F43" s="233"/>
      <c r="G43" s="66" t="s">
        <v>26</v>
      </c>
      <c r="H43" s="66" t="s">
        <v>27</v>
      </c>
      <c r="I43" s="194"/>
      <c r="J43" s="194"/>
      <c r="K43" s="194"/>
      <c r="L43" s="194"/>
      <c r="M43" s="201"/>
      <c r="N43" s="233"/>
    </row>
    <row r="44" spans="2:14" ht="47.25" customHeight="1">
      <c r="B44" s="116" t="s">
        <v>109</v>
      </c>
      <c r="C44" s="13" t="s">
        <v>28</v>
      </c>
      <c r="D44" s="13" t="s">
        <v>48</v>
      </c>
      <c r="E44" s="198" t="s">
        <v>91</v>
      </c>
      <c r="F44" s="13" t="s">
        <v>29</v>
      </c>
      <c r="G44" s="67" t="s">
        <v>30</v>
      </c>
      <c r="H44" s="66"/>
      <c r="I44" s="18">
        <v>100</v>
      </c>
      <c r="J44" s="18"/>
      <c r="K44" s="18">
        <f>I44</f>
        <v>100</v>
      </c>
      <c r="L44" s="170">
        <f>I44*0.1</f>
        <v>10</v>
      </c>
      <c r="M44" s="18">
        <v>0</v>
      </c>
      <c r="N44" s="12"/>
    </row>
    <row r="45" spans="2:14" ht="55.5" customHeight="1">
      <c r="B45" s="124" t="s">
        <v>110</v>
      </c>
      <c r="C45" s="60" t="s">
        <v>31</v>
      </c>
      <c r="D45" s="60" t="s">
        <v>50</v>
      </c>
      <c r="E45" s="202"/>
      <c r="F45" s="13" t="s">
        <v>32</v>
      </c>
      <c r="G45" s="67" t="s">
        <v>30</v>
      </c>
      <c r="H45" s="66"/>
      <c r="I45" s="18">
        <v>76.9</v>
      </c>
      <c r="J45" s="18"/>
      <c r="K45" s="18">
        <v>76.9</v>
      </c>
      <c r="L45" s="170">
        <f>I45*0.1</f>
        <v>7.690000000000001</v>
      </c>
      <c r="M45" s="18">
        <v>0</v>
      </c>
      <c r="N45" s="12"/>
    </row>
    <row r="46" spans="2:14" ht="19.5" customHeight="1">
      <c r="B46" s="211"/>
      <c r="C46" s="198"/>
      <c r="D46" s="198"/>
      <c r="E46" s="202"/>
      <c r="F46" s="13" t="s">
        <v>33</v>
      </c>
      <c r="G46" s="67" t="s">
        <v>30</v>
      </c>
      <c r="H46" s="66"/>
      <c r="I46" s="18">
        <v>84.6</v>
      </c>
      <c r="J46" s="18"/>
      <c r="K46" s="18">
        <v>84.6</v>
      </c>
      <c r="L46" s="170">
        <f>I46*0.1</f>
        <v>8.459999999999999</v>
      </c>
      <c r="M46" s="18">
        <v>0</v>
      </c>
      <c r="N46" s="12"/>
    </row>
    <row r="47" spans="2:14" ht="34.5" customHeight="1">
      <c r="B47" s="212"/>
      <c r="C47" s="234"/>
      <c r="D47" s="234"/>
      <c r="E47" s="202"/>
      <c r="F47" s="13" t="s">
        <v>63</v>
      </c>
      <c r="G47" s="67" t="s">
        <v>30</v>
      </c>
      <c r="H47" s="66"/>
      <c r="I47" s="18">
        <v>100</v>
      </c>
      <c r="J47" s="18"/>
      <c r="K47" s="18">
        <f>I47</f>
        <v>100</v>
      </c>
      <c r="L47" s="170">
        <f>I47*0.1</f>
        <v>10</v>
      </c>
      <c r="M47" s="18">
        <v>0</v>
      </c>
      <c r="N47" s="12"/>
    </row>
    <row r="48" spans="2:14" ht="49.5" customHeight="1">
      <c r="B48" s="213"/>
      <c r="C48" s="235"/>
      <c r="D48" s="235"/>
      <c r="E48" s="199"/>
      <c r="F48" s="66" t="s">
        <v>34</v>
      </c>
      <c r="G48" s="68" t="s">
        <v>35</v>
      </c>
      <c r="H48" s="62"/>
      <c r="I48" s="22">
        <v>0</v>
      </c>
      <c r="J48" s="22"/>
      <c r="K48" s="18">
        <f>I48</f>
        <v>0</v>
      </c>
      <c r="L48" s="170">
        <f>I48*0.1</f>
        <v>0</v>
      </c>
      <c r="M48" s="18">
        <f>I48-K48-L48</f>
        <v>0</v>
      </c>
      <c r="N48" s="3"/>
    </row>
    <row r="49" spans="2:14" ht="15.75" customHeight="1">
      <c r="B49" s="69"/>
      <c r="C49" s="69"/>
      <c r="D49" s="69"/>
      <c r="E49" s="69"/>
      <c r="F49" s="69"/>
      <c r="G49" s="69"/>
      <c r="H49" s="69"/>
      <c r="I49" s="23"/>
      <c r="J49" s="23"/>
      <c r="K49" s="23"/>
      <c r="L49" s="23"/>
      <c r="M49" s="23"/>
      <c r="N49" s="69"/>
    </row>
    <row r="50" spans="2:13" ht="15.75" customHeight="1">
      <c r="B50" s="106" t="s">
        <v>36</v>
      </c>
      <c r="C50" s="70"/>
      <c r="D50" s="70"/>
      <c r="E50" s="70"/>
      <c r="F50" s="70"/>
      <c r="G50" s="70"/>
      <c r="H50" s="70"/>
      <c r="I50" s="24"/>
      <c r="J50" s="24"/>
      <c r="K50" s="24"/>
      <c r="L50" s="24"/>
      <c r="M50" s="24"/>
    </row>
    <row r="51" spans="2:14" ht="15.75" customHeight="1">
      <c r="B51" s="232" t="s">
        <v>15</v>
      </c>
      <c r="C51" s="237" t="s">
        <v>16</v>
      </c>
      <c r="D51" s="238"/>
      <c r="E51" s="64"/>
      <c r="F51" s="237" t="s">
        <v>37</v>
      </c>
      <c r="G51" s="238"/>
      <c r="H51" s="239"/>
      <c r="I51" s="237" t="s">
        <v>37</v>
      </c>
      <c r="J51" s="238"/>
      <c r="K51" s="238"/>
      <c r="L51" s="238"/>
      <c r="M51" s="238"/>
      <c r="N51" s="239"/>
    </row>
    <row r="52" spans="2:14" ht="15.75" customHeight="1">
      <c r="B52" s="236"/>
      <c r="C52" s="198" t="s">
        <v>18</v>
      </c>
      <c r="D52" s="198" t="s">
        <v>18</v>
      </c>
      <c r="E52" s="198" t="s">
        <v>18</v>
      </c>
      <c r="F52" s="232" t="s">
        <v>19</v>
      </c>
      <c r="G52" s="237" t="s">
        <v>20</v>
      </c>
      <c r="H52" s="239"/>
      <c r="I52" s="192" t="s">
        <v>21</v>
      </c>
      <c r="J52" s="192" t="s">
        <v>96</v>
      </c>
      <c r="K52" s="192" t="s">
        <v>22</v>
      </c>
      <c r="L52" s="192" t="s">
        <v>23</v>
      </c>
      <c r="M52" s="200" t="s">
        <v>24</v>
      </c>
      <c r="N52" s="232" t="s">
        <v>25</v>
      </c>
    </row>
    <row r="53" spans="2:14" ht="102.75" customHeight="1">
      <c r="B53" s="233"/>
      <c r="C53" s="199"/>
      <c r="D53" s="199"/>
      <c r="E53" s="199"/>
      <c r="F53" s="233"/>
      <c r="G53" s="66" t="s">
        <v>26</v>
      </c>
      <c r="H53" s="66" t="s">
        <v>27</v>
      </c>
      <c r="I53" s="194"/>
      <c r="J53" s="194"/>
      <c r="K53" s="194"/>
      <c r="L53" s="194"/>
      <c r="M53" s="201"/>
      <c r="N53" s="233"/>
    </row>
    <row r="54" spans="2:14" ht="44.25" customHeight="1">
      <c r="B54" s="116" t="s">
        <v>109</v>
      </c>
      <c r="C54" s="143" t="s">
        <v>28</v>
      </c>
      <c r="D54" s="12" t="s">
        <v>52</v>
      </c>
      <c r="E54" s="200" t="s">
        <v>91</v>
      </c>
      <c r="F54" s="26" t="s">
        <v>38</v>
      </c>
      <c r="G54" s="27" t="s">
        <v>39</v>
      </c>
      <c r="H54" s="14"/>
      <c r="I54" s="18">
        <v>65</v>
      </c>
      <c r="J54" s="18"/>
      <c r="K54" s="18">
        <v>65</v>
      </c>
      <c r="L54" s="170">
        <f>I54*0.1</f>
        <v>6.5</v>
      </c>
      <c r="M54" s="18">
        <v>0</v>
      </c>
      <c r="N54" s="65"/>
    </row>
    <row r="55" spans="2:14" ht="38.25" customHeight="1">
      <c r="B55" s="124" t="s">
        <v>110</v>
      </c>
      <c r="C55" s="143" t="s">
        <v>31</v>
      </c>
      <c r="D55" s="143" t="s">
        <v>50</v>
      </c>
      <c r="E55" s="221"/>
      <c r="F55" s="26" t="s">
        <v>38</v>
      </c>
      <c r="G55" s="27" t="s">
        <v>39</v>
      </c>
      <c r="H55" s="14"/>
      <c r="I55" s="18">
        <v>0</v>
      </c>
      <c r="J55" s="18"/>
      <c r="K55" s="18">
        <v>0</v>
      </c>
      <c r="L55" s="170">
        <f>I55*0.1</f>
        <v>0</v>
      </c>
      <c r="M55" s="18">
        <v>0</v>
      </c>
      <c r="N55" s="65"/>
    </row>
    <row r="56" spans="2:14" ht="57" customHeight="1">
      <c r="B56" s="124"/>
      <c r="C56" s="147"/>
      <c r="D56" s="147"/>
      <c r="E56" s="220"/>
      <c r="F56" s="48" t="s">
        <v>38</v>
      </c>
      <c r="G56" s="27" t="s">
        <v>39</v>
      </c>
      <c r="H56" s="14"/>
      <c r="I56" s="49">
        <v>0</v>
      </c>
      <c r="J56" s="49"/>
      <c r="K56" s="49">
        <v>0</v>
      </c>
      <c r="L56" s="170">
        <f>I56*0.1</f>
        <v>0</v>
      </c>
      <c r="M56" s="49">
        <v>0</v>
      </c>
      <c r="N56" s="76"/>
    </row>
    <row r="57" spans="2:14" ht="18">
      <c r="B57" s="176"/>
      <c r="C57" s="94"/>
      <c r="D57" s="94"/>
      <c r="E57" s="94"/>
      <c r="F57" s="95"/>
      <c r="G57" s="96"/>
      <c r="H57" s="97"/>
      <c r="I57" s="42"/>
      <c r="J57" s="42"/>
      <c r="K57" s="42"/>
      <c r="L57" s="42"/>
      <c r="M57" s="42"/>
      <c r="N57" s="99"/>
    </row>
    <row r="58" spans="2:14" ht="18">
      <c r="B58" s="176"/>
      <c r="C58" s="82" t="s">
        <v>8</v>
      </c>
      <c r="D58" s="100">
        <v>3</v>
      </c>
      <c r="E58" s="79"/>
      <c r="F58" s="79"/>
      <c r="G58" s="79"/>
      <c r="H58" s="79"/>
      <c r="N58" s="79"/>
    </row>
    <row r="59" spans="2:14" ht="18">
      <c r="B59" s="84" t="s">
        <v>9</v>
      </c>
      <c r="C59" s="79"/>
      <c r="D59" s="79"/>
      <c r="E59" s="79"/>
      <c r="F59" s="79"/>
      <c r="G59" s="79"/>
      <c r="H59" s="79"/>
      <c r="L59" s="2" t="s">
        <v>10</v>
      </c>
      <c r="M59" s="9"/>
      <c r="N59" s="86" t="s">
        <v>117</v>
      </c>
    </row>
    <row r="60" spans="2:14" ht="18">
      <c r="B60" s="101" t="s">
        <v>60</v>
      </c>
      <c r="C60" s="79"/>
      <c r="D60" s="79"/>
      <c r="E60" s="79"/>
      <c r="F60" s="79"/>
      <c r="G60" s="79"/>
      <c r="H60" s="79"/>
      <c r="L60" s="2" t="s">
        <v>11</v>
      </c>
      <c r="M60" s="9"/>
      <c r="N60" s="81"/>
    </row>
    <row r="61" spans="2:14" ht="18">
      <c r="B61" s="80" t="s">
        <v>12</v>
      </c>
      <c r="C61" s="79"/>
      <c r="D61" s="79"/>
      <c r="E61" s="102" t="s">
        <v>45</v>
      </c>
      <c r="F61" s="79"/>
      <c r="G61" s="79"/>
      <c r="H61" s="79"/>
      <c r="N61" s="79"/>
    </row>
    <row r="62" spans="2:14" ht="18">
      <c r="B62" s="225" t="s">
        <v>13</v>
      </c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</row>
    <row r="63" spans="2:14" ht="18">
      <c r="B63" s="103" t="s">
        <v>14</v>
      </c>
      <c r="C63" s="79"/>
      <c r="D63" s="79"/>
      <c r="E63" s="79"/>
      <c r="F63" s="79"/>
      <c r="G63" s="79"/>
      <c r="H63" s="79"/>
      <c r="N63" s="79"/>
    </row>
    <row r="64" spans="2:14" ht="13.5">
      <c r="B64" s="232" t="s">
        <v>15</v>
      </c>
      <c r="C64" s="237" t="s">
        <v>16</v>
      </c>
      <c r="D64" s="238"/>
      <c r="E64" s="64"/>
      <c r="F64" s="237" t="s">
        <v>17</v>
      </c>
      <c r="G64" s="238"/>
      <c r="H64" s="238"/>
      <c r="I64" s="238"/>
      <c r="J64" s="238"/>
      <c r="K64" s="238"/>
      <c r="L64" s="238"/>
      <c r="M64" s="238"/>
      <c r="N64" s="239"/>
    </row>
    <row r="65" spans="2:14" ht="15" customHeight="1">
      <c r="B65" s="236"/>
      <c r="C65" s="198" t="s">
        <v>18</v>
      </c>
      <c r="D65" s="198" t="s">
        <v>18</v>
      </c>
      <c r="E65" s="198" t="s">
        <v>18</v>
      </c>
      <c r="F65" s="232" t="s">
        <v>19</v>
      </c>
      <c r="G65" s="237" t="s">
        <v>20</v>
      </c>
      <c r="H65" s="239"/>
      <c r="I65" s="192" t="s">
        <v>21</v>
      </c>
      <c r="J65" s="192" t="s">
        <v>96</v>
      </c>
      <c r="K65" s="192" t="s">
        <v>22</v>
      </c>
      <c r="L65" s="192" t="s">
        <v>23</v>
      </c>
      <c r="M65" s="200" t="s">
        <v>24</v>
      </c>
      <c r="N65" s="232" t="s">
        <v>25</v>
      </c>
    </row>
    <row r="66" spans="2:14" ht="81.75" customHeight="1">
      <c r="B66" s="233"/>
      <c r="C66" s="199"/>
      <c r="D66" s="199"/>
      <c r="E66" s="199"/>
      <c r="F66" s="233"/>
      <c r="G66" s="66" t="s">
        <v>26</v>
      </c>
      <c r="H66" s="66" t="s">
        <v>27</v>
      </c>
      <c r="I66" s="194"/>
      <c r="J66" s="194"/>
      <c r="K66" s="194"/>
      <c r="L66" s="194"/>
      <c r="M66" s="201"/>
      <c r="N66" s="233"/>
    </row>
    <row r="67" spans="2:14" ht="41.25">
      <c r="B67" s="116" t="s">
        <v>111</v>
      </c>
      <c r="C67" s="13" t="s">
        <v>28</v>
      </c>
      <c r="D67" s="13" t="s">
        <v>48</v>
      </c>
      <c r="E67" s="198" t="s">
        <v>91</v>
      </c>
      <c r="F67" s="13" t="s">
        <v>29</v>
      </c>
      <c r="G67" s="67" t="s">
        <v>30</v>
      </c>
      <c r="H67" s="66"/>
      <c r="I67" s="18">
        <v>100</v>
      </c>
      <c r="J67" s="18"/>
      <c r="K67" s="18">
        <f>I67</f>
        <v>100</v>
      </c>
      <c r="L67" s="170">
        <f>I67*0.1</f>
        <v>10</v>
      </c>
      <c r="M67" s="18">
        <v>0</v>
      </c>
      <c r="N67" s="65"/>
    </row>
    <row r="68" spans="2:14" ht="27">
      <c r="B68" s="116" t="s">
        <v>112</v>
      </c>
      <c r="C68" s="60" t="s">
        <v>31</v>
      </c>
      <c r="D68" s="60" t="s">
        <v>50</v>
      </c>
      <c r="E68" s="202"/>
      <c r="F68" s="13" t="s">
        <v>32</v>
      </c>
      <c r="G68" s="67" t="s">
        <v>30</v>
      </c>
      <c r="H68" s="66"/>
      <c r="I68" s="18">
        <v>76.9</v>
      </c>
      <c r="J68" s="18"/>
      <c r="K68" s="18">
        <v>76.9</v>
      </c>
      <c r="L68" s="170">
        <f>I68*0.1</f>
        <v>7.690000000000001</v>
      </c>
      <c r="M68" s="18">
        <v>0</v>
      </c>
      <c r="N68" s="65"/>
    </row>
    <row r="69" spans="2:14" ht="28.5" customHeight="1">
      <c r="B69" s="211"/>
      <c r="C69" s="198"/>
      <c r="D69" s="198"/>
      <c r="E69" s="202"/>
      <c r="F69" s="13" t="s">
        <v>33</v>
      </c>
      <c r="G69" s="67" t="s">
        <v>30</v>
      </c>
      <c r="H69" s="66"/>
      <c r="I69" s="18">
        <v>84.6</v>
      </c>
      <c r="J69" s="18"/>
      <c r="K69" s="18">
        <f>I69</f>
        <v>84.6</v>
      </c>
      <c r="L69" s="170">
        <f>I69*0.1</f>
        <v>8.459999999999999</v>
      </c>
      <c r="M69" s="18">
        <v>0</v>
      </c>
      <c r="N69" s="65"/>
    </row>
    <row r="70" spans="2:14" ht="52.5" customHeight="1">
      <c r="B70" s="213"/>
      <c r="C70" s="235"/>
      <c r="D70" s="235"/>
      <c r="E70" s="199"/>
      <c r="F70" s="66" t="s">
        <v>120</v>
      </c>
      <c r="G70" s="68" t="s">
        <v>35</v>
      </c>
      <c r="H70" s="62"/>
      <c r="I70" s="22">
        <v>0</v>
      </c>
      <c r="J70" s="22"/>
      <c r="K70" s="18">
        <f>I70</f>
        <v>0</v>
      </c>
      <c r="L70" s="170">
        <f>I70*0.1</f>
        <v>0</v>
      </c>
      <c r="M70" s="18">
        <f>I70-K70-L70</f>
        <v>0</v>
      </c>
      <c r="N70" s="62"/>
    </row>
    <row r="71" spans="2:14" ht="15">
      <c r="B71" s="69"/>
      <c r="C71" s="69"/>
      <c r="D71" s="69"/>
      <c r="E71" s="69"/>
      <c r="F71" s="69"/>
      <c r="G71" s="69"/>
      <c r="H71" s="69"/>
      <c r="I71" s="23"/>
      <c r="J71" s="23"/>
      <c r="K71" s="23"/>
      <c r="L71" s="23"/>
      <c r="M71" s="23"/>
      <c r="N71" s="69"/>
    </row>
    <row r="72" spans="2:13" ht="15">
      <c r="B72" s="77" t="s">
        <v>36</v>
      </c>
      <c r="C72" s="70"/>
      <c r="D72" s="70"/>
      <c r="E72" s="70"/>
      <c r="F72" s="70"/>
      <c r="G72" s="70"/>
      <c r="H72" s="70"/>
      <c r="I72" s="24"/>
      <c r="J72" s="24"/>
      <c r="K72" s="24"/>
      <c r="L72" s="24"/>
      <c r="M72" s="24"/>
    </row>
    <row r="73" spans="2:14" ht="13.5">
      <c r="B73" s="232" t="s">
        <v>15</v>
      </c>
      <c r="C73" s="237" t="s">
        <v>16</v>
      </c>
      <c r="D73" s="238"/>
      <c r="E73" s="64"/>
      <c r="F73" s="237" t="s">
        <v>37</v>
      </c>
      <c r="G73" s="238"/>
      <c r="H73" s="239"/>
      <c r="I73" s="237" t="s">
        <v>37</v>
      </c>
      <c r="J73" s="238"/>
      <c r="K73" s="238"/>
      <c r="L73" s="238"/>
      <c r="M73" s="238"/>
      <c r="N73" s="239"/>
    </row>
    <row r="74" spans="2:14" ht="15" customHeight="1">
      <c r="B74" s="236"/>
      <c r="C74" s="198" t="s">
        <v>18</v>
      </c>
      <c r="D74" s="198" t="s">
        <v>18</v>
      </c>
      <c r="E74" s="198" t="s">
        <v>18</v>
      </c>
      <c r="F74" s="232" t="s">
        <v>19</v>
      </c>
      <c r="G74" s="237" t="s">
        <v>20</v>
      </c>
      <c r="H74" s="239"/>
      <c r="I74" s="192" t="s">
        <v>21</v>
      </c>
      <c r="J74" s="192" t="s">
        <v>96</v>
      </c>
      <c r="K74" s="192" t="s">
        <v>22</v>
      </c>
      <c r="L74" s="192" t="s">
        <v>23</v>
      </c>
      <c r="M74" s="200" t="s">
        <v>24</v>
      </c>
      <c r="N74" s="232" t="s">
        <v>25</v>
      </c>
    </row>
    <row r="75" spans="2:14" ht="107.25" customHeight="1">
      <c r="B75" s="233"/>
      <c r="C75" s="199"/>
      <c r="D75" s="199"/>
      <c r="E75" s="199"/>
      <c r="F75" s="233"/>
      <c r="G75" s="66" t="s">
        <v>26</v>
      </c>
      <c r="H75" s="66" t="s">
        <v>27</v>
      </c>
      <c r="I75" s="194"/>
      <c r="J75" s="194"/>
      <c r="K75" s="194"/>
      <c r="L75" s="194"/>
      <c r="M75" s="201"/>
      <c r="N75" s="233"/>
    </row>
    <row r="76" spans="2:14" ht="48" customHeight="1">
      <c r="B76" s="116" t="s">
        <v>111</v>
      </c>
      <c r="C76" s="13" t="s">
        <v>28</v>
      </c>
      <c r="D76" s="65" t="s">
        <v>52</v>
      </c>
      <c r="E76" s="198" t="s">
        <v>91</v>
      </c>
      <c r="F76" s="71" t="s">
        <v>38</v>
      </c>
      <c r="G76" s="72" t="s">
        <v>39</v>
      </c>
      <c r="H76" s="66"/>
      <c r="I76" s="18">
        <v>10</v>
      </c>
      <c r="J76" s="18"/>
      <c r="K76" s="18">
        <v>9</v>
      </c>
      <c r="L76" s="170">
        <f>I76*0.1</f>
        <v>1</v>
      </c>
      <c r="M76" s="18">
        <v>0</v>
      </c>
      <c r="N76" s="65"/>
    </row>
    <row r="77" spans="2:14" ht="42.75" customHeight="1">
      <c r="B77" s="116" t="s">
        <v>112</v>
      </c>
      <c r="C77" s="13" t="s">
        <v>31</v>
      </c>
      <c r="D77" s="13" t="s">
        <v>50</v>
      </c>
      <c r="E77" s="202"/>
      <c r="F77" s="71" t="s">
        <v>38</v>
      </c>
      <c r="G77" s="72" t="s">
        <v>39</v>
      </c>
      <c r="H77" s="66"/>
      <c r="I77" s="18">
        <v>0</v>
      </c>
      <c r="J77" s="18"/>
      <c r="K77" s="18">
        <v>0</v>
      </c>
      <c r="L77" s="170">
        <f>I77*0.1</f>
        <v>0</v>
      </c>
      <c r="M77" s="18">
        <v>0</v>
      </c>
      <c r="N77" s="65"/>
    </row>
    <row r="78" spans="2:14" ht="52.5" customHeight="1">
      <c r="B78" s="124"/>
      <c r="C78" s="74"/>
      <c r="D78" s="74"/>
      <c r="E78" s="235"/>
      <c r="F78" s="75" t="s">
        <v>38</v>
      </c>
      <c r="G78" s="72" t="s">
        <v>39</v>
      </c>
      <c r="H78" s="66"/>
      <c r="I78" s="49">
        <v>0</v>
      </c>
      <c r="J78" s="49"/>
      <c r="K78" s="49">
        <v>0</v>
      </c>
      <c r="L78" s="170">
        <f>I78*0.1</f>
        <v>0</v>
      </c>
      <c r="M78" s="49">
        <v>0</v>
      </c>
      <c r="N78" s="76"/>
    </row>
    <row r="81" spans="2:8" ht="18">
      <c r="B81" s="104" t="s">
        <v>59</v>
      </c>
      <c r="C81" s="104" t="str">
        <f>E6</f>
        <v> МБОУ Калининская СОШ</v>
      </c>
      <c r="D81" s="104"/>
      <c r="E81" s="104" t="s">
        <v>40</v>
      </c>
      <c r="F81" s="104"/>
      <c r="G81" s="104" t="s">
        <v>81</v>
      </c>
      <c r="H81" s="78"/>
    </row>
    <row r="82" spans="2:8" ht="18">
      <c r="B82" s="105">
        <f>D4</f>
        <v>43830</v>
      </c>
      <c r="C82" s="104"/>
      <c r="D82" s="104"/>
      <c r="E82" s="104" t="s">
        <v>41</v>
      </c>
      <c r="F82" s="104"/>
      <c r="G82" s="104" t="s">
        <v>42</v>
      </c>
      <c r="H82" s="78"/>
    </row>
    <row r="83" spans="2:13" ht="18">
      <c r="B83" s="104"/>
      <c r="C83" s="104"/>
      <c r="D83" s="104"/>
      <c r="E83" s="104"/>
      <c r="F83" s="104"/>
      <c r="G83" s="104"/>
      <c r="H83" s="78"/>
      <c r="I83" s="28"/>
      <c r="J83" s="28"/>
      <c r="K83" s="28"/>
      <c r="L83" s="28"/>
      <c r="M83" s="28"/>
    </row>
    <row r="84" spans="2:13" ht="15">
      <c r="B84" s="78"/>
      <c r="C84" s="78"/>
      <c r="D84" s="78"/>
      <c r="E84" s="78"/>
      <c r="F84" s="78"/>
      <c r="G84" s="78"/>
      <c r="H84" s="78"/>
      <c r="I84" s="28"/>
      <c r="J84" s="28"/>
      <c r="K84" s="28"/>
      <c r="L84" s="28"/>
      <c r="M84" s="28"/>
    </row>
    <row r="85" spans="2:13" ht="15">
      <c r="B85" s="78"/>
      <c r="C85" s="78"/>
      <c r="D85" s="78"/>
      <c r="E85" s="78"/>
      <c r="F85" s="78"/>
      <c r="G85" s="78"/>
      <c r="H85" s="78"/>
      <c r="I85" s="28"/>
      <c r="J85" s="28"/>
      <c r="K85" s="28"/>
      <c r="L85" s="28"/>
      <c r="M85" s="28"/>
    </row>
    <row r="86" spans="2:11" ht="15">
      <c r="B86" s="78"/>
      <c r="C86" s="78"/>
      <c r="D86" s="78"/>
      <c r="E86" s="78"/>
      <c r="F86" s="78"/>
      <c r="G86" s="78"/>
      <c r="H86" s="78"/>
      <c r="I86" s="28"/>
      <c r="J86" s="28"/>
      <c r="K86" s="28"/>
    </row>
    <row r="87" spans="2:13" ht="15">
      <c r="B87" s="78"/>
      <c r="C87" s="78"/>
      <c r="D87" s="78"/>
      <c r="E87" s="78"/>
      <c r="F87" s="78"/>
      <c r="G87" s="78"/>
      <c r="H87" s="78"/>
      <c r="I87" s="28"/>
      <c r="J87" s="28"/>
      <c r="K87" s="28"/>
      <c r="L87" s="6"/>
      <c r="M87" s="6"/>
    </row>
    <row r="88" spans="2:11" ht="15">
      <c r="B88" s="78"/>
      <c r="C88" s="78"/>
      <c r="D88" s="78"/>
      <c r="E88" s="78"/>
      <c r="F88" s="78"/>
      <c r="G88" s="78"/>
      <c r="H88" s="78"/>
      <c r="I88" s="28"/>
      <c r="J88" s="28"/>
      <c r="K88" s="28"/>
    </row>
    <row r="89" spans="2:13" ht="15">
      <c r="B89" s="78"/>
      <c r="C89" s="78"/>
      <c r="D89" s="78"/>
      <c r="E89" s="78"/>
      <c r="F89" s="78"/>
      <c r="G89" s="78"/>
      <c r="H89" s="78"/>
      <c r="I89" s="28"/>
      <c r="J89" s="28"/>
      <c r="K89" s="28"/>
      <c r="L89" s="31"/>
      <c r="M89" s="31"/>
    </row>
    <row r="90" spans="2:13" ht="83.25" customHeight="1">
      <c r="B90" s="78"/>
      <c r="C90" s="78"/>
      <c r="D90" s="78"/>
      <c r="E90" s="78"/>
      <c r="F90" s="78"/>
      <c r="G90" s="78"/>
      <c r="H90" s="78"/>
      <c r="I90" s="28"/>
      <c r="J90" s="28"/>
      <c r="K90" s="28"/>
      <c r="L90" s="32"/>
      <c r="M90" s="32"/>
    </row>
    <row r="91" spans="2:13" ht="61.5" customHeight="1">
      <c r="B91" s="78"/>
      <c r="C91" s="78"/>
      <c r="D91" s="78"/>
      <c r="E91" s="78"/>
      <c r="F91" s="78"/>
      <c r="G91" s="78"/>
      <c r="H91" s="78"/>
      <c r="I91" s="28"/>
      <c r="J91" s="28"/>
      <c r="K91" s="28"/>
      <c r="L91" s="32"/>
      <c r="M91" s="32"/>
    </row>
    <row r="92" spans="2:13" ht="15">
      <c r="B92" s="78"/>
      <c r="C92" s="78"/>
      <c r="D92" s="78"/>
      <c r="E92" s="78"/>
      <c r="F92" s="78"/>
      <c r="G92" s="78"/>
      <c r="H92" s="78"/>
      <c r="I92" s="28"/>
      <c r="J92" s="28"/>
      <c r="K92" s="28"/>
      <c r="L92" s="23"/>
      <c r="M92" s="23"/>
    </row>
    <row r="93" spans="2:13" ht="15">
      <c r="B93" s="78"/>
      <c r="C93" s="78"/>
      <c r="D93" s="78"/>
      <c r="E93" s="78"/>
      <c r="F93" s="78"/>
      <c r="G93" s="78"/>
      <c r="H93" s="78"/>
      <c r="I93" s="28"/>
      <c r="J93" s="28"/>
      <c r="K93" s="28"/>
      <c r="L93" s="23"/>
      <c r="M93" s="23"/>
    </row>
    <row r="94" spans="2:13" ht="15">
      <c r="B94" s="78"/>
      <c r="C94" s="78"/>
      <c r="D94" s="78"/>
      <c r="E94" s="78"/>
      <c r="F94" s="78"/>
      <c r="G94" s="78"/>
      <c r="H94" s="78"/>
      <c r="I94" s="28"/>
      <c r="J94" s="28"/>
      <c r="K94" s="28"/>
      <c r="L94" s="23"/>
      <c r="M94" s="23"/>
    </row>
    <row r="95" spans="2:13" ht="15">
      <c r="B95" s="78"/>
      <c r="C95" s="78"/>
      <c r="D95" s="78"/>
      <c r="E95" s="78"/>
      <c r="F95" s="78"/>
      <c r="G95" s="78"/>
      <c r="H95" s="78"/>
      <c r="I95" s="28"/>
      <c r="J95" s="28"/>
      <c r="K95" s="28"/>
      <c r="L95" s="23"/>
      <c r="M95" s="23"/>
    </row>
    <row r="96" spans="2:13" ht="15">
      <c r="B96" s="78"/>
      <c r="C96" s="78"/>
      <c r="D96" s="78"/>
      <c r="E96" s="78"/>
      <c r="F96" s="78"/>
      <c r="G96" s="78"/>
      <c r="H96" s="78"/>
      <c r="I96" s="28"/>
      <c r="J96" s="28"/>
      <c r="K96" s="28"/>
      <c r="L96" s="23"/>
      <c r="M96" s="23"/>
    </row>
    <row r="97" spans="2:13" ht="15">
      <c r="B97" s="78"/>
      <c r="C97" s="78"/>
      <c r="D97" s="78"/>
      <c r="E97" s="78"/>
      <c r="F97" s="78"/>
      <c r="G97" s="78"/>
      <c r="H97" s="78"/>
      <c r="I97" s="28"/>
      <c r="J97" s="28"/>
      <c r="K97" s="28"/>
      <c r="L97" s="23"/>
      <c r="M97" s="23"/>
    </row>
    <row r="98" spans="2:11" ht="15">
      <c r="B98" s="78"/>
      <c r="C98" s="78"/>
      <c r="D98" s="78"/>
      <c r="E98" s="78"/>
      <c r="F98" s="78"/>
      <c r="G98" s="78"/>
      <c r="H98" s="78"/>
      <c r="I98" s="28"/>
      <c r="J98" s="28"/>
      <c r="K98" s="28"/>
    </row>
    <row r="99" spans="2:11" ht="15">
      <c r="B99" s="78"/>
      <c r="C99" s="78"/>
      <c r="D99" s="78"/>
      <c r="E99" s="78"/>
      <c r="F99" s="78"/>
      <c r="G99" s="78"/>
      <c r="H99" s="78"/>
      <c r="I99" s="28"/>
      <c r="J99" s="28"/>
      <c r="K99" s="28"/>
    </row>
    <row r="100" spans="2:11" ht="15">
      <c r="B100" s="78"/>
      <c r="C100" s="78"/>
      <c r="D100" s="78"/>
      <c r="E100" s="78"/>
      <c r="F100" s="78"/>
      <c r="G100" s="78"/>
      <c r="H100" s="78"/>
      <c r="I100" s="28"/>
      <c r="J100" s="28"/>
      <c r="K100" s="28"/>
    </row>
    <row r="101" spans="2:11" ht="15">
      <c r="B101" s="78"/>
      <c r="C101" s="78"/>
      <c r="D101" s="78"/>
      <c r="E101" s="78"/>
      <c r="F101" s="78"/>
      <c r="G101" s="78"/>
      <c r="H101" s="78"/>
      <c r="I101" s="28"/>
      <c r="J101" s="28"/>
      <c r="K101" s="28"/>
    </row>
    <row r="102" spans="2:11" ht="15">
      <c r="B102" s="78"/>
      <c r="C102" s="78"/>
      <c r="D102" s="78"/>
      <c r="E102" s="78"/>
      <c r="F102" s="78"/>
      <c r="G102" s="78"/>
      <c r="H102" s="78"/>
      <c r="I102" s="28"/>
      <c r="J102" s="28"/>
      <c r="K102" s="28"/>
    </row>
    <row r="103" spans="2:11" ht="15">
      <c r="B103" s="78"/>
      <c r="C103" s="78"/>
      <c r="D103" s="78"/>
      <c r="E103" s="78"/>
      <c r="F103" s="78"/>
      <c r="G103" s="78"/>
      <c r="H103" s="78"/>
      <c r="I103" s="28"/>
      <c r="J103" s="28"/>
      <c r="K103" s="28"/>
    </row>
    <row r="104" spans="2:13" ht="15">
      <c r="B104" s="78"/>
      <c r="C104" s="78"/>
      <c r="D104" s="78"/>
      <c r="E104" s="78"/>
      <c r="F104" s="78"/>
      <c r="G104" s="78"/>
      <c r="H104" s="78"/>
      <c r="I104" s="28"/>
      <c r="J104" s="28"/>
      <c r="K104" s="28"/>
      <c r="L104" s="31"/>
      <c r="M104" s="31"/>
    </row>
    <row r="105" spans="2:13" ht="29.25" customHeight="1">
      <c r="B105" s="78"/>
      <c r="C105" s="78"/>
      <c r="D105" s="78"/>
      <c r="E105" s="78"/>
      <c r="F105" s="78"/>
      <c r="G105" s="78"/>
      <c r="H105" s="78"/>
      <c r="I105" s="28"/>
      <c r="J105" s="28"/>
      <c r="K105" s="28"/>
      <c r="L105" s="31"/>
      <c r="M105" s="31"/>
    </row>
    <row r="106" spans="2:13" ht="15">
      <c r="B106" s="78"/>
      <c r="C106" s="78"/>
      <c r="D106" s="78"/>
      <c r="E106" s="78"/>
      <c r="F106" s="78"/>
      <c r="G106" s="78"/>
      <c r="H106" s="78"/>
      <c r="I106" s="28"/>
      <c r="J106" s="28"/>
      <c r="K106" s="28"/>
      <c r="L106" s="31"/>
      <c r="M106" s="31"/>
    </row>
    <row r="107" spans="2:13" ht="15">
      <c r="B107" s="78"/>
      <c r="C107" s="78"/>
      <c r="D107" s="78"/>
      <c r="E107" s="78"/>
      <c r="F107" s="78"/>
      <c r="G107" s="78"/>
      <c r="H107" s="78"/>
      <c r="I107" s="28"/>
      <c r="J107" s="28"/>
      <c r="K107" s="28"/>
      <c r="L107" s="23"/>
      <c r="M107" s="23"/>
    </row>
    <row r="108" spans="2:13" ht="15">
      <c r="B108" s="78"/>
      <c r="C108" s="78"/>
      <c r="D108" s="78"/>
      <c r="E108" s="78"/>
      <c r="F108" s="78"/>
      <c r="G108" s="78"/>
      <c r="H108" s="78"/>
      <c r="I108" s="28"/>
      <c r="J108" s="28"/>
      <c r="K108" s="28"/>
      <c r="L108" s="23"/>
      <c r="M108" s="23"/>
    </row>
    <row r="109" spans="2:11" ht="15">
      <c r="B109" s="78"/>
      <c r="C109" s="78"/>
      <c r="D109" s="78"/>
      <c r="E109" s="78"/>
      <c r="F109" s="78"/>
      <c r="G109" s="78"/>
      <c r="H109" s="78"/>
      <c r="I109" s="28"/>
      <c r="J109" s="28"/>
      <c r="K109" s="28"/>
    </row>
  </sheetData>
  <sheetProtection/>
  <mergeCells count="111">
    <mergeCell ref="J30:J31"/>
    <mergeCell ref="J20:J21"/>
    <mergeCell ref="J52:J53"/>
    <mergeCell ref="J65:J66"/>
    <mergeCell ref="J74:J75"/>
    <mergeCell ref="K74:K75"/>
    <mergeCell ref="K65:K66"/>
    <mergeCell ref="K52:K53"/>
    <mergeCell ref="L74:L75"/>
    <mergeCell ref="M74:M75"/>
    <mergeCell ref="N74:N75"/>
    <mergeCell ref="E76:E78"/>
    <mergeCell ref="B73:B75"/>
    <mergeCell ref="C73:D73"/>
    <mergeCell ref="F73:H73"/>
    <mergeCell ref="I73:N73"/>
    <mergeCell ref="C74:C75"/>
    <mergeCell ref="D74:D75"/>
    <mergeCell ref="E74:E75"/>
    <mergeCell ref="F74:F75"/>
    <mergeCell ref="G74:H74"/>
    <mergeCell ref="I74:I75"/>
    <mergeCell ref="L65:L66"/>
    <mergeCell ref="D65:D66"/>
    <mergeCell ref="E65:E66"/>
    <mergeCell ref="F65:F66"/>
    <mergeCell ref="G65:H65"/>
    <mergeCell ref="I65:I66"/>
    <mergeCell ref="E67:E70"/>
    <mergeCell ref="B69:B70"/>
    <mergeCell ref="C69:C70"/>
    <mergeCell ref="D69:D70"/>
    <mergeCell ref="B64:B66"/>
    <mergeCell ref="C64:D64"/>
    <mergeCell ref="C65:C66"/>
    <mergeCell ref="M65:M66"/>
    <mergeCell ref="I52:I53"/>
    <mergeCell ref="E54:E56"/>
    <mergeCell ref="B62:N62"/>
    <mergeCell ref="B51:B53"/>
    <mergeCell ref="C51:D51"/>
    <mergeCell ref="F51:H51"/>
    <mergeCell ref="I51:N51"/>
    <mergeCell ref="N65:N66"/>
    <mergeCell ref="F64:N64"/>
    <mergeCell ref="C52:C53"/>
    <mergeCell ref="D52:D53"/>
    <mergeCell ref="E52:E53"/>
    <mergeCell ref="F52:F53"/>
    <mergeCell ref="L42:L43"/>
    <mergeCell ref="M42:M43"/>
    <mergeCell ref="L52:L53"/>
    <mergeCell ref="M52:M53"/>
    <mergeCell ref="G52:H52"/>
    <mergeCell ref="N42:N43"/>
    <mergeCell ref="E44:E48"/>
    <mergeCell ref="G42:H42"/>
    <mergeCell ref="I42:I43"/>
    <mergeCell ref="K42:K43"/>
    <mergeCell ref="F42:F43"/>
    <mergeCell ref="J42:J43"/>
    <mergeCell ref="N52:N53"/>
    <mergeCell ref="B46:B48"/>
    <mergeCell ref="C46:C48"/>
    <mergeCell ref="D46:D48"/>
    <mergeCell ref="B41:B43"/>
    <mergeCell ref="C41:D41"/>
    <mergeCell ref="F41:N41"/>
    <mergeCell ref="C42:C43"/>
    <mergeCell ref="D42:D43"/>
    <mergeCell ref="E42:E43"/>
    <mergeCell ref="E32:E33"/>
    <mergeCell ref="B39:N39"/>
    <mergeCell ref="B29:B31"/>
    <mergeCell ref="C29:D29"/>
    <mergeCell ref="F29:H29"/>
    <mergeCell ref="I29:N29"/>
    <mergeCell ref="G30:H30"/>
    <mergeCell ref="I30:I31"/>
    <mergeCell ref="K30:K31"/>
    <mergeCell ref="L30:L31"/>
    <mergeCell ref="M30:M31"/>
    <mergeCell ref="N30:N31"/>
    <mergeCell ref="K20:K21"/>
    <mergeCell ref="L20:L21"/>
    <mergeCell ref="M20:M21"/>
    <mergeCell ref="N20:N21"/>
    <mergeCell ref="D23:D26"/>
    <mergeCell ref="B17:N17"/>
    <mergeCell ref="B19:B21"/>
    <mergeCell ref="C19:D19"/>
    <mergeCell ref="F19:N19"/>
    <mergeCell ref="C20:C21"/>
    <mergeCell ref="D20:D21"/>
    <mergeCell ref="G20:H20"/>
    <mergeCell ref="I20:I21"/>
    <mergeCell ref="B6:D6"/>
    <mergeCell ref="E6:H6"/>
    <mergeCell ref="B8:D8"/>
    <mergeCell ref="E8:I8"/>
    <mergeCell ref="B7:D7"/>
    <mergeCell ref="E7:H7"/>
    <mergeCell ref="C30:C31"/>
    <mergeCell ref="D30:D31"/>
    <mergeCell ref="E30:E31"/>
    <mergeCell ref="F30:F31"/>
    <mergeCell ref="E20:E21"/>
    <mergeCell ref="F20:F21"/>
    <mergeCell ref="E22:E26"/>
    <mergeCell ref="B23:B26"/>
    <mergeCell ref="C23:C26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46" r:id="rId1"/>
  <rowBreaks count="2" manualBreakCount="2">
    <brk id="27" max="13" man="1"/>
    <brk id="8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86"/>
  <sheetViews>
    <sheetView view="pageBreakPreview" zoomScale="70" zoomScaleSheetLayoutView="70" zoomScalePageLayoutView="0" workbookViewId="0" topLeftCell="B1">
      <selection activeCell="B6" sqref="B6:C8"/>
    </sheetView>
  </sheetViews>
  <sheetFormatPr defaultColWidth="9.140625" defaultRowHeight="12.75"/>
  <cols>
    <col min="1" max="1" width="4.8515625" style="79" customWidth="1"/>
    <col min="2" max="2" width="54.421875" style="79" customWidth="1"/>
    <col min="3" max="3" width="49.8515625" style="79" customWidth="1"/>
    <col min="4" max="4" width="42.7109375" style="79" customWidth="1"/>
    <col min="5" max="5" width="29.421875" style="79" customWidth="1"/>
    <col min="6" max="6" width="83.57421875" style="79" customWidth="1"/>
    <col min="7" max="7" width="15.7109375" style="79" customWidth="1"/>
    <col min="8" max="8" width="7.7109375" style="79" customWidth="1"/>
    <col min="9" max="10" width="13.00390625" style="79" customWidth="1"/>
    <col min="11" max="11" width="12.140625" style="79" customWidth="1"/>
    <col min="12" max="12" width="14.28125" style="79" customWidth="1"/>
    <col min="13" max="13" width="15.8515625" style="79" customWidth="1"/>
    <col min="14" max="14" width="15.421875" style="79" customWidth="1"/>
    <col min="15" max="15" width="5.421875" style="79" customWidth="1"/>
    <col min="16" max="16384" width="8.8515625" style="79" customWidth="1"/>
  </cols>
  <sheetData>
    <row r="2" spans="4:6" s="109" customFormat="1" ht="21">
      <c r="D2" s="132" t="str">
        <f>'свод школы'!D2</f>
        <v>Отчет о выполнении муниципального задания №</v>
      </c>
      <c r="F2" s="133">
        <v>36</v>
      </c>
    </row>
    <row r="3" s="109" customFormat="1" ht="21">
      <c r="D3" s="132" t="str">
        <f>'свод школы'!D3</f>
        <v>на 2019 год </v>
      </c>
    </row>
    <row r="4" spans="3:4" s="109" customFormat="1" ht="21">
      <c r="C4" s="134" t="s">
        <v>0</v>
      </c>
      <c r="D4" s="281">
        <v>43830</v>
      </c>
    </row>
    <row r="6" spans="2:7" ht="27.75" customHeight="1">
      <c r="B6" s="298" t="s">
        <v>1</v>
      </c>
      <c r="C6" s="298"/>
      <c r="D6" s="175" t="s">
        <v>125</v>
      </c>
      <c r="E6" s="175"/>
      <c r="F6" s="175"/>
      <c r="G6" s="175"/>
    </row>
    <row r="7" spans="2:8" ht="18.75" customHeight="1">
      <c r="B7" s="188" t="s">
        <v>2</v>
      </c>
      <c r="C7" s="188"/>
      <c r="D7" s="174" t="s">
        <v>3</v>
      </c>
      <c r="E7" s="174"/>
      <c r="F7" s="174"/>
      <c r="G7" s="174"/>
      <c r="H7" s="1"/>
    </row>
    <row r="8" spans="2:10" ht="24" customHeight="1">
      <c r="B8" s="188" t="s">
        <v>4</v>
      </c>
      <c r="C8" s="188"/>
      <c r="D8" s="174" t="s">
        <v>43</v>
      </c>
      <c r="E8" s="174"/>
      <c r="F8" s="174"/>
      <c r="G8" s="174"/>
      <c r="H8" s="174"/>
      <c r="J8" s="146"/>
    </row>
    <row r="9" spans="2:4" ht="18">
      <c r="B9" s="79" t="s">
        <v>5</v>
      </c>
      <c r="D9" s="79" t="str">
        <f>'свод школы'!D9</f>
        <v>годовая</v>
      </c>
    </row>
    <row r="10" ht="18">
      <c r="C10" s="79" t="s">
        <v>89</v>
      </c>
    </row>
    <row r="12" spans="2:3" ht="18">
      <c r="B12" s="81"/>
      <c r="C12" s="80" t="s">
        <v>7</v>
      </c>
    </row>
    <row r="13" spans="2:4" ht="18">
      <c r="B13" s="81"/>
      <c r="C13" s="82" t="s">
        <v>8</v>
      </c>
      <c r="D13" s="83">
        <v>1</v>
      </c>
    </row>
    <row r="14" spans="2:14" ht="18">
      <c r="B14" s="84" t="s">
        <v>9</v>
      </c>
      <c r="L14" s="80" t="s">
        <v>10</v>
      </c>
      <c r="M14" s="85"/>
      <c r="N14" s="86" t="s">
        <v>115</v>
      </c>
    </row>
    <row r="15" spans="2:14" ht="18">
      <c r="B15" s="87" t="s">
        <v>44</v>
      </c>
      <c r="L15" s="80" t="s">
        <v>11</v>
      </c>
      <c r="M15" s="85"/>
      <c r="N15" s="81"/>
    </row>
    <row r="16" spans="2:5" ht="18">
      <c r="B16" s="80" t="s">
        <v>12</v>
      </c>
      <c r="E16" s="88" t="s">
        <v>45</v>
      </c>
    </row>
    <row r="17" spans="2:14" ht="18">
      <c r="B17" s="225" t="s">
        <v>13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</row>
    <row r="18" ht="18">
      <c r="B18" s="89" t="s">
        <v>14</v>
      </c>
    </row>
    <row r="19" spans="2:14" ht="36" customHeight="1">
      <c r="B19" s="226" t="s">
        <v>15</v>
      </c>
      <c r="C19" s="229" t="s">
        <v>16</v>
      </c>
      <c r="D19" s="230"/>
      <c r="E19" s="111"/>
      <c r="F19" s="229" t="s">
        <v>17</v>
      </c>
      <c r="G19" s="230"/>
      <c r="H19" s="230"/>
      <c r="I19" s="230"/>
      <c r="J19" s="230"/>
      <c r="K19" s="230"/>
      <c r="L19" s="230"/>
      <c r="M19" s="230"/>
      <c r="N19" s="231"/>
    </row>
    <row r="20" spans="2:14" ht="63.75" customHeight="1">
      <c r="B20" s="227"/>
      <c r="C20" s="214" t="s">
        <v>18</v>
      </c>
      <c r="D20" s="214" t="s">
        <v>18</v>
      </c>
      <c r="E20" s="214" t="s">
        <v>18</v>
      </c>
      <c r="F20" s="192" t="s">
        <v>19</v>
      </c>
      <c r="G20" s="195" t="s">
        <v>20</v>
      </c>
      <c r="H20" s="197"/>
      <c r="I20" s="192" t="s">
        <v>21</v>
      </c>
      <c r="J20" s="192" t="s">
        <v>96</v>
      </c>
      <c r="K20" s="192" t="s">
        <v>22</v>
      </c>
      <c r="L20" s="192" t="s">
        <v>23</v>
      </c>
      <c r="M20" s="200" t="s">
        <v>24</v>
      </c>
      <c r="N20" s="192" t="s">
        <v>25</v>
      </c>
    </row>
    <row r="21" spans="2:14" ht="51" customHeight="1">
      <c r="B21" s="228"/>
      <c r="C21" s="218"/>
      <c r="D21" s="218"/>
      <c r="E21" s="218"/>
      <c r="F21" s="194"/>
      <c r="G21" s="14" t="s">
        <v>26</v>
      </c>
      <c r="H21" s="14" t="s">
        <v>27</v>
      </c>
      <c r="I21" s="194"/>
      <c r="J21" s="194"/>
      <c r="K21" s="194"/>
      <c r="L21" s="194"/>
      <c r="M21" s="201"/>
      <c r="N21" s="194"/>
    </row>
    <row r="22" spans="2:14" ht="54.75" customHeight="1">
      <c r="B22" s="116" t="s">
        <v>113</v>
      </c>
      <c r="C22" s="114" t="s">
        <v>28</v>
      </c>
      <c r="D22" s="114" t="s">
        <v>48</v>
      </c>
      <c r="E22" s="214" t="str">
        <f>E32</f>
        <v>очная</v>
      </c>
      <c r="F22" s="114" t="s">
        <v>29</v>
      </c>
      <c r="G22" s="117" t="s">
        <v>30</v>
      </c>
      <c r="H22" s="115"/>
      <c r="I22" s="118">
        <v>100</v>
      </c>
      <c r="J22" s="118"/>
      <c r="K22" s="118">
        <f>I22</f>
        <v>100</v>
      </c>
      <c r="L22" s="171">
        <f>I22*0.1</f>
        <v>10</v>
      </c>
      <c r="M22" s="118">
        <v>0</v>
      </c>
      <c r="N22" s="113"/>
    </row>
    <row r="23" spans="2:14" ht="61.5" customHeight="1">
      <c r="B23" s="211" t="s">
        <v>114</v>
      </c>
      <c r="C23" s="214" t="s">
        <v>31</v>
      </c>
      <c r="D23" s="214" t="s">
        <v>50</v>
      </c>
      <c r="E23" s="217"/>
      <c r="F23" s="114" t="s">
        <v>32</v>
      </c>
      <c r="G23" s="117" t="s">
        <v>30</v>
      </c>
      <c r="H23" s="115"/>
      <c r="I23" s="118">
        <v>63</v>
      </c>
      <c r="J23" s="118"/>
      <c r="K23" s="118">
        <v>63</v>
      </c>
      <c r="L23" s="171">
        <f>I23*0.1</f>
        <v>6.300000000000001</v>
      </c>
      <c r="M23" s="118">
        <v>0</v>
      </c>
      <c r="N23" s="113"/>
    </row>
    <row r="24" spans="2:14" ht="48" customHeight="1">
      <c r="B24" s="212"/>
      <c r="C24" s="215"/>
      <c r="D24" s="215"/>
      <c r="E24" s="217"/>
      <c r="F24" s="114" t="s">
        <v>33</v>
      </c>
      <c r="G24" s="117" t="s">
        <v>30</v>
      </c>
      <c r="H24" s="115"/>
      <c r="I24" s="118">
        <v>75</v>
      </c>
      <c r="J24" s="118"/>
      <c r="K24" s="118">
        <f>I24</f>
        <v>75</v>
      </c>
      <c r="L24" s="171">
        <f>I24*0.1</f>
        <v>7.5</v>
      </c>
      <c r="M24" s="118">
        <v>0</v>
      </c>
      <c r="N24" s="113"/>
    </row>
    <row r="25" spans="2:14" ht="60.75" customHeight="1">
      <c r="B25" s="212"/>
      <c r="C25" s="215"/>
      <c r="D25" s="215"/>
      <c r="E25" s="217"/>
      <c r="F25" s="114" t="s">
        <v>63</v>
      </c>
      <c r="G25" s="117" t="s">
        <v>30</v>
      </c>
      <c r="H25" s="115"/>
      <c r="I25" s="119">
        <v>100</v>
      </c>
      <c r="J25" s="119"/>
      <c r="K25" s="119">
        <v>100</v>
      </c>
      <c r="L25" s="171">
        <f>I25*0.1</f>
        <v>10</v>
      </c>
      <c r="M25" s="118">
        <v>0</v>
      </c>
      <c r="N25" s="113"/>
    </row>
    <row r="26" spans="2:14" ht="60" customHeight="1">
      <c r="B26" s="213"/>
      <c r="C26" s="216"/>
      <c r="D26" s="216"/>
      <c r="E26" s="218"/>
      <c r="F26" s="115" t="s">
        <v>34</v>
      </c>
      <c r="G26" s="120" t="s">
        <v>35</v>
      </c>
      <c r="H26" s="110"/>
      <c r="I26" s="121">
        <v>0</v>
      </c>
      <c r="J26" s="121"/>
      <c r="K26" s="118">
        <v>0</v>
      </c>
      <c r="L26" s="171">
        <f>I26*0.1</f>
        <v>0</v>
      </c>
      <c r="M26" s="118">
        <f>I26-K26-L26</f>
        <v>0</v>
      </c>
      <c r="N26" s="110"/>
    </row>
    <row r="27" spans="2:14" ht="18"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</row>
    <row r="28" spans="2:13" ht="18">
      <c r="B28" s="89" t="s">
        <v>36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</row>
    <row r="29" spans="2:14" ht="38.25" customHeight="1">
      <c r="B29" s="226" t="s">
        <v>15</v>
      </c>
      <c r="C29" s="229" t="s">
        <v>16</v>
      </c>
      <c r="D29" s="230"/>
      <c r="E29" s="111"/>
      <c r="F29" s="229" t="s">
        <v>37</v>
      </c>
      <c r="G29" s="230"/>
      <c r="H29" s="231"/>
      <c r="I29" s="229" t="s">
        <v>37</v>
      </c>
      <c r="J29" s="230"/>
      <c r="K29" s="230"/>
      <c r="L29" s="230"/>
      <c r="M29" s="230"/>
      <c r="N29" s="231"/>
    </row>
    <row r="30" spans="2:14" ht="15" customHeight="1">
      <c r="B30" s="227"/>
      <c r="C30" s="214" t="s">
        <v>18</v>
      </c>
      <c r="D30" s="214" t="s">
        <v>18</v>
      </c>
      <c r="E30" s="214" t="s">
        <v>18</v>
      </c>
      <c r="F30" s="226" t="s">
        <v>19</v>
      </c>
      <c r="G30" s="229" t="s">
        <v>20</v>
      </c>
      <c r="H30" s="231"/>
      <c r="I30" s="226" t="s">
        <v>21</v>
      </c>
      <c r="J30" s="192" t="s">
        <v>96</v>
      </c>
      <c r="K30" s="226" t="s">
        <v>22</v>
      </c>
      <c r="L30" s="226" t="s">
        <v>23</v>
      </c>
      <c r="M30" s="214" t="s">
        <v>24</v>
      </c>
      <c r="N30" s="226" t="s">
        <v>25</v>
      </c>
    </row>
    <row r="31" spans="2:14" ht="111" customHeight="1">
      <c r="B31" s="228"/>
      <c r="C31" s="218"/>
      <c r="D31" s="218"/>
      <c r="E31" s="218"/>
      <c r="F31" s="228"/>
      <c r="G31" s="115" t="s">
        <v>26</v>
      </c>
      <c r="H31" s="115" t="s">
        <v>27</v>
      </c>
      <c r="I31" s="228"/>
      <c r="J31" s="194"/>
      <c r="K31" s="228"/>
      <c r="L31" s="228"/>
      <c r="M31" s="218"/>
      <c r="N31" s="228"/>
    </row>
    <row r="32" spans="2:14" ht="42" customHeight="1">
      <c r="B32" s="116" t="s">
        <v>113</v>
      </c>
      <c r="C32" s="114" t="s">
        <v>28</v>
      </c>
      <c r="D32" s="113" t="s">
        <v>52</v>
      </c>
      <c r="E32" s="214" t="str">
        <f>E44</f>
        <v>очная</v>
      </c>
      <c r="F32" s="125" t="s">
        <v>38</v>
      </c>
      <c r="G32" s="107" t="s">
        <v>39</v>
      </c>
      <c r="H32" s="115"/>
      <c r="I32" s="118">
        <v>58</v>
      </c>
      <c r="J32" s="118"/>
      <c r="K32" s="118">
        <v>61</v>
      </c>
      <c r="L32" s="171">
        <f>I32*0.1</f>
        <v>5.800000000000001</v>
      </c>
      <c r="M32" s="118">
        <v>0</v>
      </c>
      <c r="N32" s="113"/>
    </row>
    <row r="33" spans="2:14" ht="56.25" customHeight="1">
      <c r="B33" s="124" t="s">
        <v>114</v>
      </c>
      <c r="C33" s="114" t="s">
        <v>31</v>
      </c>
      <c r="D33" s="114" t="s">
        <v>50</v>
      </c>
      <c r="E33" s="218"/>
      <c r="F33" s="125" t="s">
        <v>38</v>
      </c>
      <c r="G33" s="107" t="s">
        <v>39</v>
      </c>
      <c r="H33" s="115"/>
      <c r="I33" s="118">
        <v>1</v>
      </c>
      <c r="J33" s="118"/>
      <c r="K33" s="118">
        <v>1</v>
      </c>
      <c r="L33" s="171">
        <f>I33*0.1</f>
        <v>0.1</v>
      </c>
      <c r="M33" s="118">
        <v>0</v>
      </c>
      <c r="N33" s="113"/>
    </row>
    <row r="35" spans="2:4" ht="18">
      <c r="B35" s="81"/>
      <c r="C35" s="82" t="s">
        <v>8</v>
      </c>
      <c r="D35" s="90">
        <v>2</v>
      </c>
    </row>
    <row r="36" spans="2:14" ht="18">
      <c r="B36" s="84"/>
      <c r="L36" s="80" t="s">
        <v>10</v>
      </c>
      <c r="M36" s="85"/>
      <c r="N36" s="86" t="s">
        <v>116</v>
      </c>
    </row>
    <row r="37" spans="2:14" ht="18">
      <c r="B37" s="91" t="s">
        <v>53</v>
      </c>
      <c r="L37" s="80" t="s">
        <v>11</v>
      </c>
      <c r="M37" s="85"/>
      <c r="N37" s="81"/>
    </row>
    <row r="38" spans="2:5" ht="18">
      <c r="B38" s="80" t="s">
        <v>12</v>
      </c>
      <c r="E38" s="92" t="s">
        <v>90</v>
      </c>
    </row>
    <row r="39" spans="2:14" ht="18">
      <c r="B39" s="225" t="s">
        <v>13</v>
      </c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</row>
    <row r="40" ht="18.75" customHeight="1">
      <c r="B40" s="106" t="s">
        <v>14</v>
      </c>
    </row>
    <row r="41" spans="2:14" ht="25.5" customHeight="1">
      <c r="B41" s="226" t="s">
        <v>15</v>
      </c>
      <c r="C41" s="229" t="s">
        <v>16</v>
      </c>
      <c r="D41" s="230"/>
      <c r="E41" s="111"/>
      <c r="F41" s="229" t="s">
        <v>17</v>
      </c>
      <c r="G41" s="230"/>
      <c r="H41" s="230"/>
      <c r="I41" s="230"/>
      <c r="J41" s="230"/>
      <c r="K41" s="230"/>
      <c r="L41" s="230"/>
      <c r="M41" s="230"/>
      <c r="N41" s="231"/>
    </row>
    <row r="42" spans="2:14" ht="15.75" customHeight="1">
      <c r="B42" s="227"/>
      <c r="C42" s="214" t="s">
        <v>18</v>
      </c>
      <c r="D42" s="214" t="s">
        <v>18</v>
      </c>
      <c r="E42" s="214" t="s">
        <v>18</v>
      </c>
      <c r="F42" s="226" t="s">
        <v>19</v>
      </c>
      <c r="G42" s="195" t="s">
        <v>20</v>
      </c>
      <c r="H42" s="197"/>
      <c r="I42" s="192" t="s">
        <v>21</v>
      </c>
      <c r="J42" s="192" t="s">
        <v>96</v>
      </c>
      <c r="K42" s="192" t="s">
        <v>22</v>
      </c>
      <c r="L42" s="192" t="s">
        <v>23</v>
      </c>
      <c r="M42" s="200" t="s">
        <v>24</v>
      </c>
      <c r="N42" s="192" t="s">
        <v>25</v>
      </c>
    </row>
    <row r="43" spans="2:14" ht="60.75" customHeight="1">
      <c r="B43" s="228"/>
      <c r="C43" s="218"/>
      <c r="D43" s="218"/>
      <c r="E43" s="218"/>
      <c r="F43" s="228"/>
      <c r="G43" s="14" t="s">
        <v>26</v>
      </c>
      <c r="H43" s="14" t="s">
        <v>27</v>
      </c>
      <c r="I43" s="194"/>
      <c r="J43" s="194"/>
      <c r="K43" s="194"/>
      <c r="L43" s="194"/>
      <c r="M43" s="201"/>
      <c r="N43" s="194"/>
    </row>
    <row r="44" spans="2:14" ht="36" customHeight="1">
      <c r="B44" s="116" t="s">
        <v>109</v>
      </c>
      <c r="C44" s="114" t="s">
        <v>28</v>
      </c>
      <c r="D44" s="114" t="s">
        <v>48</v>
      </c>
      <c r="E44" s="214" t="s">
        <v>119</v>
      </c>
      <c r="F44" s="114" t="s">
        <v>29</v>
      </c>
      <c r="G44" s="117" t="s">
        <v>30</v>
      </c>
      <c r="H44" s="115"/>
      <c r="I44" s="118">
        <v>100</v>
      </c>
      <c r="J44" s="118"/>
      <c r="K44" s="118">
        <f>I44</f>
        <v>100</v>
      </c>
      <c r="L44" s="171">
        <f>I44*0.1</f>
        <v>10</v>
      </c>
      <c r="M44" s="118">
        <v>0</v>
      </c>
      <c r="N44" s="113"/>
    </row>
    <row r="45" spans="2:14" ht="48.75" customHeight="1">
      <c r="B45" s="124" t="s">
        <v>110</v>
      </c>
      <c r="C45" s="112" t="s">
        <v>31</v>
      </c>
      <c r="D45" s="112" t="s">
        <v>50</v>
      </c>
      <c r="E45" s="217"/>
      <c r="F45" s="114" t="s">
        <v>32</v>
      </c>
      <c r="G45" s="117" t="s">
        <v>30</v>
      </c>
      <c r="H45" s="115"/>
      <c r="I45" s="118">
        <v>77</v>
      </c>
      <c r="J45" s="118"/>
      <c r="K45" s="118">
        <v>77</v>
      </c>
      <c r="L45" s="171">
        <f>I45*0.1</f>
        <v>7.7</v>
      </c>
      <c r="M45" s="118">
        <v>0</v>
      </c>
      <c r="N45" s="113"/>
    </row>
    <row r="46" spans="2:14" ht="33" customHeight="1">
      <c r="B46" s="211"/>
      <c r="C46" s="214"/>
      <c r="D46" s="214"/>
      <c r="E46" s="217"/>
      <c r="F46" s="114" t="s">
        <v>33</v>
      </c>
      <c r="G46" s="117" t="s">
        <v>30</v>
      </c>
      <c r="H46" s="115"/>
      <c r="I46" s="118">
        <v>100</v>
      </c>
      <c r="J46" s="118"/>
      <c r="K46" s="118">
        <f>I46</f>
        <v>100</v>
      </c>
      <c r="L46" s="171">
        <f>I46*0.1</f>
        <v>10</v>
      </c>
      <c r="M46" s="118">
        <v>0</v>
      </c>
      <c r="N46" s="113"/>
    </row>
    <row r="47" spans="2:14" ht="55.5" customHeight="1">
      <c r="B47" s="212"/>
      <c r="C47" s="215"/>
      <c r="D47" s="215"/>
      <c r="E47" s="217"/>
      <c r="F47" s="114" t="s">
        <v>63</v>
      </c>
      <c r="G47" s="117" t="s">
        <v>30</v>
      </c>
      <c r="H47" s="115"/>
      <c r="I47" s="118">
        <v>100</v>
      </c>
      <c r="J47" s="118"/>
      <c r="K47" s="118">
        <f>I47</f>
        <v>100</v>
      </c>
      <c r="L47" s="171">
        <f>I47*0.1</f>
        <v>10</v>
      </c>
      <c r="M47" s="118">
        <v>0</v>
      </c>
      <c r="N47" s="113"/>
    </row>
    <row r="48" spans="2:14" ht="63.75" customHeight="1">
      <c r="B48" s="213"/>
      <c r="C48" s="216"/>
      <c r="D48" s="216"/>
      <c r="E48" s="218"/>
      <c r="F48" s="115" t="s">
        <v>34</v>
      </c>
      <c r="G48" s="120" t="s">
        <v>35</v>
      </c>
      <c r="H48" s="110"/>
      <c r="I48" s="121">
        <v>0</v>
      </c>
      <c r="J48" s="121"/>
      <c r="K48" s="118">
        <f>I48</f>
        <v>0</v>
      </c>
      <c r="L48" s="171">
        <f>I48*0.1</f>
        <v>0</v>
      </c>
      <c r="M48" s="118">
        <f>I48-K48-L48</f>
        <v>0</v>
      </c>
      <c r="N48" s="110"/>
    </row>
    <row r="49" spans="2:14" ht="15.75" customHeight="1"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</row>
    <row r="50" spans="2:13" ht="15.75" customHeight="1">
      <c r="B50" s="106" t="s">
        <v>36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</row>
    <row r="51" spans="2:14" ht="24.75" customHeight="1">
      <c r="B51" s="226" t="s">
        <v>15</v>
      </c>
      <c r="C51" s="229" t="s">
        <v>16</v>
      </c>
      <c r="D51" s="230"/>
      <c r="E51" s="111"/>
      <c r="F51" s="229" t="s">
        <v>37</v>
      </c>
      <c r="G51" s="230"/>
      <c r="H51" s="231"/>
      <c r="I51" s="229" t="s">
        <v>37</v>
      </c>
      <c r="J51" s="230"/>
      <c r="K51" s="230"/>
      <c r="L51" s="230"/>
      <c r="M51" s="230"/>
      <c r="N51" s="231"/>
    </row>
    <row r="52" spans="2:14" ht="15.75" customHeight="1">
      <c r="B52" s="227"/>
      <c r="C52" s="214" t="s">
        <v>18</v>
      </c>
      <c r="D52" s="214" t="s">
        <v>18</v>
      </c>
      <c r="E52" s="214" t="s">
        <v>18</v>
      </c>
      <c r="F52" s="226" t="s">
        <v>19</v>
      </c>
      <c r="G52" s="229" t="s">
        <v>20</v>
      </c>
      <c r="H52" s="231"/>
      <c r="I52" s="226" t="s">
        <v>21</v>
      </c>
      <c r="J52" s="192" t="s">
        <v>96</v>
      </c>
      <c r="K52" s="226" t="s">
        <v>22</v>
      </c>
      <c r="L52" s="226" t="s">
        <v>23</v>
      </c>
      <c r="M52" s="214" t="s">
        <v>24</v>
      </c>
      <c r="N52" s="226" t="s">
        <v>25</v>
      </c>
    </row>
    <row r="53" spans="2:14" ht="93.75" customHeight="1">
      <c r="B53" s="228"/>
      <c r="C53" s="218"/>
      <c r="D53" s="218"/>
      <c r="E53" s="218"/>
      <c r="F53" s="228"/>
      <c r="G53" s="115" t="s">
        <v>26</v>
      </c>
      <c r="H53" s="115" t="s">
        <v>27</v>
      </c>
      <c r="I53" s="228"/>
      <c r="J53" s="194"/>
      <c r="K53" s="228"/>
      <c r="L53" s="228"/>
      <c r="M53" s="218"/>
      <c r="N53" s="228"/>
    </row>
    <row r="54" spans="2:14" ht="36" customHeight="1">
      <c r="B54" s="116" t="s">
        <v>109</v>
      </c>
      <c r="C54" s="114" t="s">
        <v>28</v>
      </c>
      <c r="D54" s="113" t="s">
        <v>52</v>
      </c>
      <c r="E54" s="214" t="s">
        <v>91</v>
      </c>
      <c r="F54" s="125" t="s">
        <v>38</v>
      </c>
      <c r="G54" s="107" t="s">
        <v>39</v>
      </c>
      <c r="H54" s="115"/>
      <c r="I54" s="118">
        <v>77</v>
      </c>
      <c r="J54" s="118"/>
      <c r="K54" s="118">
        <v>78</v>
      </c>
      <c r="L54" s="171">
        <f>I54*0.1</f>
        <v>7.7</v>
      </c>
      <c r="M54" s="118">
        <v>0</v>
      </c>
      <c r="N54" s="113"/>
    </row>
    <row r="55" spans="2:14" ht="36">
      <c r="B55" s="124" t="s">
        <v>110</v>
      </c>
      <c r="C55" s="114" t="s">
        <v>31</v>
      </c>
      <c r="D55" s="114" t="s">
        <v>50</v>
      </c>
      <c r="E55" s="217"/>
      <c r="F55" s="125" t="s">
        <v>38</v>
      </c>
      <c r="G55" s="107" t="s">
        <v>39</v>
      </c>
      <c r="H55" s="115"/>
      <c r="I55" s="118">
        <v>2</v>
      </c>
      <c r="J55" s="118"/>
      <c r="K55" s="118">
        <v>2</v>
      </c>
      <c r="L55" s="171">
        <f>I55*0.1</f>
        <v>0.2</v>
      </c>
      <c r="M55" s="118">
        <v>0</v>
      </c>
      <c r="N55" s="113"/>
    </row>
    <row r="56" spans="2:14" ht="57" customHeight="1">
      <c r="B56" s="124"/>
      <c r="C56" s="126"/>
      <c r="D56" s="126"/>
      <c r="E56" s="216"/>
      <c r="F56" s="127" t="s">
        <v>38</v>
      </c>
      <c r="G56" s="107" t="s">
        <v>39</v>
      </c>
      <c r="H56" s="115"/>
      <c r="I56" s="128">
        <v>0</v>
      </c>
      <c r="J56" s="128"/>
      <c r="K56" s="128">
        <v>0</v>
      </c>
      <c r="L56" s="171">
        <f>I56*0.1</f>
        <v>0</v>
      </c>
      <c r="M56" s="128">
        <v>0</v>
      </c>
      <c r="N56" s="129"/>
    </row>
    <row r="57" spans="2:14" ht="18">
      <c r="B57" s="137"/>
      <c r="C57" s="94"/>
      <c r="D57" s="94"/>
      <c r="E57" s="94"/>
      <c r="F57" s="95"/>
      <c r="G57" s="96"/>
      <c r="H57" s="97"/>
      <c r="I57" s="98"/>
      <c r="J57" s="98"/>
      <c r="K57" s="98"/>
      <c r="L57" s="98"/>
      <c r="M57" s="98"/>
      <c r="N57" s="99"/>
    </row>
    <row r="58" spans="2:4" ht="18">
      <c r="B58" s="138"/>
      <c r="C58" s="82" t="s">
        <v>8</v>
      </c>
      <c r="D58" s="100">
        <v>3</v>
      </c>
    </row>
    <row r="59" spans="2:14" ht="18">
      <c r="B59" s="84" t="s">
        <v>9</v>
      </c>
      <c r="L59" s="80" t="s">
        <v>10</v>
      </c>
      <c r="M59" s="85"/>
      <c r="N59" s="86" t="s">
        <v>117</v>
      </c>
    </row>
    <row r="60" spans="2:14" ht="18">
      <c r="B60" s="101" t="s">
        <v>60</v>
      </c>
      <c r="L60" s="80" t="s">
        <v>11</v>
      </c>
      <c r="M60" s="85"/>
      <c r="N60" s="81"/>
    </row>
    <row r="61" spans="2:5" ht="18">
      <c r="B61" s="80" t="s">
        <v>12</v>
      </c>
      <c r="E61" s="102" t="s">
        <v>45</v>
      </c>
    </row>
    <row r="62" spans="2:14" ht="18">
      <c r="B62" s="225" t="s">
        <v>13</v>
      </c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</row>
    <row r="63" ht="18">
      <c r="B63" s="103" t="s">
        <v>14</v>
      </c>
    </row>
    <row r="64" spans="2:14" ht="43.5" customHeight="1">
      <c r="B64" s="226" t="s">
        <v>15</v>
      </c>
      <c r="C64" s="229" t="s">
        <v>16</v>
      </c>
      <c r="D64" s="230"/>
      <c r="E64" s="111"/>
      <c r="F64" s="229" t="s">
        <v>17</v>
      </c>
      <c r="G64" s="230"/>
      <c r="H64" s="230"/>
      <c r="I64" s="230"/>
      <c r="J64" s="230"/>
      <c r="K64" s="230"/>
      <c r="L64" s="230"/>
      <c r="M64" s="230"/>
      <c r="N64" s="231"/>
    </row>
    <row r="65" spans="2:14" ht="18">
      <c r="B65" s="227"/>
      <c r="C65" s="214" t="s">
        <v>18</v>
      </c>
      <c r="D65" s="214" t="s">
        <v>18</v>
      </c>
      <c r="E65" s="214" t="s">
        <v>18</v>
      </c>
      <c r="F65" s="226" t="s">
        <v>19</v>
      </c>
      <c r="G65" s="229" t="s">
        <v>20</v>
      </c>
      <c r="H65" s="231"/>
      <c r="I65" s="192" t="s">
        <v>21</v>
      </c>
      <c r="J65" s="192" t="s">
        <v>96</v>
      </c>
      <c r="K65" s="192" t="s">
        <v>22</v>
      </c>
      <c r="L65" s="192" t="s">
        <v>23</v>
      </c>
      <c r="M65" s="200" t="s">
        <v>24</v>
      </c>
      <c r="N65" s="192" t="s">
        <v>25</v>
      </c>
    </row>
    <row r="66" spans="2:14" ht="71.25" customHeight="1">
      <c r="B66" s="228"/>
      <c r="C66" s="218"/>
      <c r="D66" s="218"/>
      <c r="E66" s="218"/>
      <c r="F66" s="228"/>
      <c r="G66" s="115" t="s">
        <v>26</v>
      </c>
      <c r="H66" s="115" t="s">
        <v>27</v>
      </c>
      <c r="I66" s="194"/>
      <c r="J66" s="194"/>
      <c r="K66" s="194"/>
      <c r="L66" s="194"/>
      <c r="M66" s="201"/>
      <c r="N66" s="194"/>
    </row>
    <row r="67" spans="2:14" ht="63.75" customHeight="1">
      <c r="B67" s="116" t="s">
        <v>111</v>
      </c>
      <c r="C67" s="114" t="s">
        <v>28</v>
      </c>
      <c r="D67" s="114" t="s">
        <v>48</v>
      </c>
      <c r="E67" s="214" t="s">
        <v>51</v>
      </c>
      <c r="F67" s="114" t="s">
        <v>29</v>
      </c>
      <c r="G67" s="117" t="s">
        <v>30</v>
      </c>
      <c r="H67" s="115"/>
      <c r="I67" s="118">
        <v>100</v>
      </c>
      <c r="J67" s="118"/>
      <c r="K67" s="118">
        <f>I67</f>
        <v>100</v>
      </c>
      <c r="L67" s="171">
        <f>I67*0.1</f>
        <v>10</v>
      </c>
      <c r="M67" s="118">
        <v>0</v>
      </c>
      <c r="N67" s="113"/>
    </row>
    <row r="68" spans="2:14" ht="63" customHeight="1">
      <c r="B68" s="116" t="s">
        <v>112</v>
      </c>
      <c r="C68" s="112" t="s">
        <v>31</v>
      </c>
      <c r="D68" s="112" t="s">
        <v>50</v>
      </c>
      <c r="E68" s="217"/>
      <c r="F68" s="114" t="s">
        <v>32</v>
      </c>
      <c r="G68" s="117" t="s">
        <v>30</v>
      </c>
      <c r="H68" s="115"/>
      <c r="I68" s="118">
        <v>82</v>
      </c>
      <c r="J68" s="118"/>
      <c r="K68" s="118">
        <v>82</v>
      </c>
      <c r="L68" s="171">
        <f>I68*0.1</f>
        <v>8.200000000000001</v>
      </c>
      <c r="M68" s="118">
        <v>0</v>
      </c>
      <c r="N68" s="113"/>
    </row>
    <row r="69" spans="2:14" ht="36" customHeight="1">
      <c r="B69" s="211"/>
      <c r="C69" s="214" t="s">
        <v>28</v>
      </c>
      <c r="D69" s="214" t="s">
        <v>57</v>
      </c>
      <c r="E69" s="217"/>
      <c r="F69" s="114" t="s">
        <v>33</v>
      </c>
      <c r="G69" s="117" t="s">
        <v>30</v>
      </c>
      <c r="H69" s="115"/>
      <c r="I69" s="118">
        <v>100</v>
      </c>
      <c r="J69" s="118"/>
      <c r="K69" s="118">
        <f>I69</f>
        <v>100</v>
      </c>
      <c r="L69" s="171">
        <f>I69*0.1</f>
        <v>10</v>
      </c>
      <c r="M69" s="118">
        <v>0</v>
      </c>
      <c r="N69" s="113"/>
    </row>
    <row r="70" spans="2:14" ht="69.75" customHeight="1">
      <c r="B70" s="213"/>
      <c r="C70" s="216"/>
      <c r="D70" s="216"/>
      <c r="E70" s="218"/>
      <c r="F70" s="115" t="s">
        <v>120</v>
      </c>
      <c r="G70" s="120" t="s">
        <v>35</v>
      </c>
      <c r="H70" s="110"/>
      <c r="I70" s="121">
        <v>0</v>
      </c>
      <c r="J70" s="121"/>
      <c r="K70" s="118">
        <f>I70</f>
        <v>0</v>
      </c>
      <c r="L70" s="171">
        <f>I70*0.1</f>
        <v>0</v>
      </c>
      <c r="M70" s="118">
        <f>I70-K70-L70</f>
        <v>0</v>
      </c>
      <c r="N70" s="110"/>
    </row>
    <row r="71" spans="2:14" ht="18"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</row>
    <row r="72" spans="2:13" ht="18">
      <c r="B72" s="103" t="s">
        <v>36</v>
      </c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</row>
    <row r="73" spans="2:14" ht="43.5" customHeight="1">
      <c r="B73" s="226" t="s">
        <v>15</v>
      </c>
      <c r="C73" s="229" t="s">
        <v>16</v>
      </c>
      <c r="D73" s="230"/>
      <c r="E73" s="111"/>
      <c r="F73" s="229" t="s">
        <v>37</v>
      </c>
      <c r="G73" s="230"/>
      <c r="H73" s="231"/>
      <c r="I73" s="229" t="s">
        <v>37</v>
      </c>
      <c r="J73" s="230"/>
      <c r="K73" s="230"/>
      <c r="L73" s="230"/>
      <c r="M73" s="230"/>
      <c r="N73" s="231"/>
    </row>
    <row r="74" spans="2:14" ht="18">
      <c r="B74" s="227"/>
      <c r="C74" s="214" t="s">
        <v>18</v>
      </c>
      <c r="D74" s="214" t="s">
        <v>18</v>
      </c>
      <c r="E74" s="214" t="s">
        <v>18</v>
      </c>
      <c r="F74" s="226" t="s">
        <v>19</v>
      </c>
      <c r="G74" s="195" t="s">
        <v>20</v>
      </c>
      <c r="H74" s="197"/>
      <c r="I74" s="192" t="s">
        <v>21</v>
      </c>
      <c r="J74" s="192" t="s">
        <v>96</v>
      </c>
      <c r="K74" s="192" t="s">
        <v>22</v>
      </c>
      <c r="L74" s="192" t="s">
        <v>23</v>
      </c>
      <c r="M74" s="200" t="s">
        <v>24</v>
      </c>
      <c r="N74" s="192" t="s">
        <v>25</v>
      </c>
    </row>
    <row r="75" spans="2:14" ht="90.75" customHeight="1">
      <c r="B75" s="228"/>
      <c r="C75" s="218"/>
      <c r="D75" s="218"/>
      <c r="E75" s="218"/>
      <c r="F75" s="228"/>
      <c r="G75" s="14" t="s">
        <v>26</v>
      </c>
      <c r="H75" s="14" t="s">
        <v>27</v>
      </c>
      <c r="I75" s="194"/>
      <c r="J75" s="194"/>
      <c r="K75" s="194"/>
      <c r="L75" s="194"/>
      <c r="M75" s="201"/>
      <c r="N75" s="194"/>
    </row>
    <row r="76" spans="2:14" ht="54" customHeight="1">
      <c r="B76" s="116" t="s">
        <v>111</v>
      </c>
      <c r="C76" s="114" t="s">
        <v>28</v>
      </c>
      <c r="D76" s="113" t="s">
        <v>52</v>
      </c>
      <c r="E76" s="214" t="s">
        <v>91</v>
      </c>
      <c r="F76" s="125" t="s">
        <v>38</v>
      </c>
      <c r="G76" s="107" t="s">
        <v>39</v>
      </c>
      <c r="H76" s="115"/>
      <c r="I76" s="118">
        <v>9</v>
      </c>
      <c r="J76" s="118"/>
      <c r="K76" s="118">
        <v>9</v>
      </c>
      <c r="L76" s="171">
        <f>I76*0.1</f>
        <v>0.9</v>
      </c>
      <c r="M76" s="118">
        <v>0</v>
      </c>
      <c r="N76" s="113"/>
    </row>
    <row r="77" spans="2:14" ht="56.25" customHeight="1">
      <c r="B77" s="116" t="s">
        <v>112</v>
      </c>
      <c r="C77" s="114" t="s">
        <v>31</v>
      </c>
      <c r="D77" s="114" t="s">
        <v>50</v>
      </c>
      <c r="E77" s="217"/>
      <c r="F77" s="125" t="s">
        <v>38</v>
      </c>
      <c r="G77" s="107" t="s">
        <v>39</v>
      </c>
      <c r="H77" s="115"/>
      <c r="I77" s="118">
        <v>1</v>
      </c>
      <c r="J77" s="118"/>
      <c r="K77" s="118">
        <f>I77</f>
        <v>1</v>
      </c>
      <c r="L77" s="171">
        <f>I77*0.1</f>
        <v>0.1</v>
      </c>
      <c r="M77" s="118">
        <v>0</v>
      </c>
      <c r="N77" s="113"/>
    </row>
    <row r="78" spans="2:14" ht="46.5" customHeight="1">
      <c r="B78" s="116"/>
      <c r="C78" s="126"/>
      <c r="D78" s="126"/>
      <c r="E78" s="216"/>
      <c r="F78" s="127" t="s">
        <v>38</v>
      </c>
      <c r="G78" s="107" t="s">
        <v>39</v>
      </c>
      <c r="H78" s="115"/>
      <c r="I78" s="128">
        <v>0</v>
      </c>
      <c r="J78" s="118"/>
      <c r="K78" s="118">
        <f>I78</f>
        <v>0</v>
      </c>
      <c r="L78" s="171">
        <f>I78*0.1</f>
        <v>0</v>
      </c>
      <c r="M78" s="128">
        <v>0</v>
      </c>
      <c r="N78" s="129"/>
    </row>
    <row r="81" spans="8:13" ht="2.25" customHeight="1">
      <c r="H81" s="104"/>
      <c r="I81" s="104"/>
      <c r="J81" s="104"/>
      <c r="K81" s="104"/>
      <c r="L81" s="130"/>
      <c r="M81" s="130"/>
    </row>
    <row r="82" spans="2:13" ht="29.25" customHeight="1">
      <c r="B82" s="104" t="s">
        <v>59</v>
      </c>
      <c r="C82" s="104" t="s">
        <v>98</v>
      </c>
      <c r="D82" s="104"/>
      <c r="E82" s="104" t="s">
        <v>40</v>
      </c>
      <c r="F82" s="104"/>
      <c r="G82" s="104" t="s">
        <v>80</v>
      </c>
      <c r="H82" s="104"/>
      <c r="I82" s="104"/>
      <c r="J82" s="104"/>
      <c r="K82" s="104"/>
      <c r="L82" s="130"/>
      <c r="M82" s="130"/>
    </row>
    <row r="83" spans="2:13" ht="18">
      <c r="B83" s="105">
        <f>D4</f>
        <v>43830</v>
      </c>
      <c r="C83" s="104"/>
      <c r="D83" s="104"/>
      <c r="E83" s="104" t="s">
        <v>41</v>
      </c>
      <c r="F83" s="104"/>
      <c r="G83" s="104" t="s">
        <v>42</v>
      </c>
      <c r="H83" s="104"/>
      <c r="I83" s="104"/>
      <c r="J83" s="104"/>
      <c r="K83" s="104"/>
      <c r="L83" s="130"/>
      <c r="M83" s="130"/>
    </row>
    <row r="84" spans="2:13" ht="18"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22"/>
      <c r="M84" s="122"/>
    </row>
    <row r="85" spans="2:13" ht="18"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22"/>
      <c r="M85" s="122"/>
    </row>
    <row r="86" spans="2:11" ht="18">
      <c r="B86" s="104"/>
      <c r="C86" s="104"/>
      <c r="D86" s="104"/>
      <c r="E86" s="104"/>
      <c r="F86" s="104"/>
      <c r="G86" s="104"/>
      <c r="H86" s="104"/>
      <c r="I86" s="104"/>
      <c r="J86" s="104"/>
      <c r="K86" s="104"/>
    </row>
  </sheetData>
  <sheetProtection/>
  <mergeCells count="108">
    <mergeCell ref="K74:K75"/>
    <mergeCell ref="L74:L75"/>
    <mergeCell ref="M74:M75"/>
    <mergeCell ref="N74:N75"/>
    <mergeCell ref="E76:E78"/>
    <mergeCell ref="B73:B75"/>
    <mergeCell ref="C73:D73"/>
    <mergeCell ref="F73:H73"/>
    <mergeCell ref="I73:N73"/>
    <mergeCell ref="C74:C75"/>
    <mergeCell ref="D74:D75"/>
    <mergeCell ref="E74:E75"/>
    <mergeCell ref="F74:F75"/>
    <mergeCell ref="G74:H74"/>
    <mergeCell ref="I74:I75"/>
    <mergeCell ref="L65:L66"/>
    <mergeCell ref="D65:D66"/>
    <mergeCell ref="E65:E66"/>
    <mergeCell ref="F65:F66"/>
    <mergeCell ref="G65:H65"/>
    <mergeCell ref="E67:E70"/>
    <mergeCell ref="B69:B70"/>
    <mergeCell ref="C69:C70"/>
    <mergeCell ref="D69:D70"/>
    <mergeCell ref="B64:B66"/>
    <mergeCell ref="C64:D64"/>
    <mergeCell ref="C65:C66"/>
    <mergeCell ref="I65:I66"/>
    <mergeCell ref="K65:K66"/>
    <mergeCell ref="K52:K53"/>
    <mergeCell ref="L52:L53"/>
    <mergeCell ref="M52:M53"/>
    <mergeCell ref="N52:N53"/>
    <mergeCell ref="M65:M66"/>
    <mergeCell ref="N65:N66"/>
    <mergeCell ref="F64:N64"/>
    <mergeCell ref="G52:H52"/>
    <mergeCell ref="E54:E56"/>
    <mergeCell ref="B62:N62"/>
    <mergeCell ref="B51:B53"/>
    <mergeCell ref="C51:D51"/>
    <mergeCell ref="F51:H51"/>
    <mergeCell ref="I51:N51"/>
    <mergeCell ref="C52:C53"/>
    <mergeCell ref="D52:D53"/>
    <mergeCell ref="E52:E53"/>
    <mergeCell ref="F52:F53"/>
    <mergeCell ref="I52:I53"/>
    <mergeCell ref="L42:L43"/>
    <mergeCell ref="M42:M43"/>
    <mergeCell ref="N42:N43"/>
    <mergeCell ref="E44:E48"/>
    <mergeCell ref="G42:H42"/>
    <mergeCell ref="I42:I43"/>
    <mergeCell ref="K42:K43"/>
    <mergeCell ref="B46:B48"/>
    <mergeCell ref="C46:C48"/>
    <mergeCell ref="D46:D48"/>
    <mergeCell ref="B41:B43"/>
    <mergeCell ref="C41:D41"/>
    <mergeCell ref="F41:N41"/>
    <mergeCell ref="C42:C43"/>
    <mergeCell ref="D42:D43"/>
    <mergeCell ref="E42:E43"/>
    <mergeCell ref="F42:F43"/>
    <mergeCell ref="K30:K31"/>
    <mergeCell ref="L30:L31"/>
    <mergeCell ref="M30:M31"/>
    <mergeCell ref="N30:N31"/>
    <mergeCell ref="E32:E33"/>
    <mergeCell ref="I29:N29"/>
    <mergeCell ref="C30:C31"/>
    <mergeCell ref="D30:D31"/>
    <mergeCell ref="E30:E31"/>
    <mergeCell ref="F30:F31"/>
    <mergeCell ref="G30:H30"/>
    <mergeCell ref="I30:I31"/>
    <mergeCell ref="K20:K21"/>
    <mergeCell ref="L20:L21"/>
    <mergeCell ref="M20:M21"/>
    <mergeCell ref="N20:N21"/>
    <mergeCell ref="E22:E26"/>
    <mergeCell ref="B23:B26"/>
    <mergeCell ref="C23:C26"/>
    <mergeCell ref="D23:D26"/>
    <mergeCell ref="B17:N17"/>
    <mergeCell ref="B19:B21"/>
    <mergeCell ref="C19:D19"/>
    <mergeCell ref="F19:N19"/>
    <mergeCell ref="C20:C21"/>
    <mergeCell ref="D20:D21"/>
    <mergeCell ref="E20:E21"/>
    <mergeCell ref="F20:F21"/>
    <mergeCell ref="G20:H20"/>
    <mergeCell ref="I20:I21"/>
    <mergeCell ref="B6:C6"/>
    <mergeCell ref="B7:C7"/>
    <mergeCell ref="B8:C8"/>
    <mergeCell ref="J20:J21"/>
    <mergeCell ref="J30:J31"/>
    <mergeCell ref="J42:J43"/>
    <mergeCell ref="J52:J53"/>
    <mergeCell ref="J65:J66"/>
    <mergeCell ref="J74:J75"/>
    <mergeCell ref="B39:N39"/>
    <mergeCell ref="B29:B31"/>
    <mergeCell ref="C29:D29"/>
    <mergeCell ref="F29:H29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38" r:id="rId1"/>
  <rowBreaks count="1" manualBreakCount="1">
    <brk id="2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2020-02-18T11:54:45Z</cp:lastPrinted>
  <dcterms:created xsi:type="dcterms:W3CDTF">2016-12-07T11:35:34Z</dcterms:created>
  <dcterms:modified xsi:type="dcterms:W3CDTF">2020-02-18T12:14:27Z</dcterms:modified>
  <cp:category/>
  <cp:version/>
  <cp:contentType/>
  <cp:contentStatus/>
</cp:coreProperties>
</file>